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9855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'bilanca'!$A$3:$H$29</definedName>
    <definedName name="_xlnm.Print_Area" localSheetId="4">'posebni dio'!$A$1:$F$631</definedName>
    <definedName name="_xlnm.Print_Area" localSheetId="1">'prihodi'!$A$1:$I$43</definedName>
    <definedName name="_xlnm.Print_Area" localSheetId="3">'račun financiranja'!$A$1:$I$37</definedName>
  </definedNames>
  <calcPr fullCalcOnLoad="1"/>
</workbook>
</file>

<file path=xl/sharedStrings.xml><?xml version="1.0" encoding="utf-8"?>
<sst xmlns="http://schemas.openxmlformats.org/spreadsheetml/2006/main" count="980" uniqueCount="303">
  <si>
    <t>Subvencije trgovačkim društvima u javnom sektoru</t>
  </si>
  <si>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</si>
  <si>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</si>
  <si>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</si>
  <si>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</si>
  <si>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</si>
  <si>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</si>
  <si>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</si>
  <si>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</si>
  <si>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</si>
  <si>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</si>
  <si>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</si>
  <si>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</si>
  <si>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</si>
  <si>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</si>
  <si>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</si>
  <si>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</si>
  <si>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</si>
  <si>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</si>
  <si>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</si>
  <si>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</si>
  <si>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</si>
  <si>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</si>
  <si>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</si>
  <si>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</si>
  <si>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</si>
  <si>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</si>
  <si>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</si>
  <si>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</si>
  <si>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</si>
  <si>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</si>
  <si>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</si>
  <si>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</si>
  <si>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</si>
  <si>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</si>
  <si>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</si>
  <si>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</si>
  <si>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</si>
  <si>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</si>
  <si>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</si>
  <si>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</si>
  <si>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</si>
  <si>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</si>
  <si>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</si>
  <si>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</si>
  <si>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</si>
  <si>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</si>
  <si>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</si>
  <si>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</si>
  <si>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</si>
  <si>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</si>
  <si>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</si>
  <si>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</si>
  <si>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</si>
  <si>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</si>
  <si>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</si>
  <si>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</si>
  <si>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</si>
  <si>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</si>
  <si>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</si>
  <si>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</si>
  <si>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</si>
  <si>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</si>
  <si>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</si>
  <si>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</si>
  <si>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</si>
  <si>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>Negativne tečajne razlike i valutna klauzula</t>
  </si>
  <si>
    <t>A1000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</si>
  <si>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</si>
  <si>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</si>
  <si>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</si>
  <si>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</si>
  <si>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</si>
  <si>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</si>
  <si>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</si>
  <si>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</si>
  <si>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</si>
  <si>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PROGRAMI I PROJEKTI ZA POSTUPANJE S POSEBNIM KATEGORIJAMA OTPADA</t>
  </si>
  <si>
    <t>POSTUPANJE S POSEBNIM KATEGORIJAMA OTPADA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</si>
  <si>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</si>
  <si>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</si>
  <si>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</si>
  <si>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</si>
  <si>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</si>
  <si>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</si>
  <si>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</si>
  <si>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</si>
  <si>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</si>
  <si>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</si>
  <si>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</si>
  <si>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Dani zajmovi drugim razinama vlasti</t>
  </si>
  <si>
    <t>Dani zajmovi trgovačkim društvima u javnom sektoru-dugoročni</t>
  </si>
  <si>
    <t>Dani zajmovi trgovačkim društvima u javnom sektoru</t>
  </si>
  <si>
    <t>Izdaci za dane zajmove trgovačkim društvima u javnom sektoru</t>
  </si>
  <si>
    <t>K2006</t>
  </si>
  <si>
    <t>K2007</t>
  </si>
  <si>
    <t>K2008</t>
  </si>
  <si>
    <t>K2009</t>
  </si>
  <si>
    <t>K2010</t>
  </si>
  <si>
    <t>K2011</t>
  </si>
  <si>
    <t>K2012</t>
  </si>
  <si>
    <t>K2013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</si>
  <si>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</si>
  <si>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</si>
  <si>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</si>
  <si>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</si>
  <si>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</si>
  <si>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</si>
  <si>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</si>
  <si>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</si>
  <si>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</si>
  <si>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</si>
  <si>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</si>
  <si>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SANACIJA DIVLJIH ODLAGALIŠTA</t>
  </si>
  <si>
    <t>POTICANJE IZBJEGAVANJA I SMANJIVANJA NASTAJANJA OTPADA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</si>
  <si>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</si>
  <si>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</si>
  <si>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</si>
  <si>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</si>
  <si>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POTICANJE ČISTIJE PROIZVODNJE, IZBJEGAVANJE I SMANJIVANJE NASTAJANJA OTPADA I EMISIJA ŠTETNIH PLINOVA</t>
  </si>
  <si>
    <t>ZAŠTITA I OČUVANJE BIOLOŠKE I KRAJOBRAZNE RAZNOLIKOSTI</t>
  </si>
  <si>
    <t>POTICANJE ODRŽIVOG RAZVOJA RURALNOG PROSTORA</t>
  </si>
  <si>
    <t>OSTALI PROJEKTI I PROGRAMI ZAŠTITE OKOLIŠA</t>
  </si>
  <si>
    <t>PROVEDBA NACIONALNIH ENERGETSKIH PROGRAMA</t>
  </si>
  <si>
    <t>POTICANJE KORIŠTENJA OBNOVLJIVIH IZVORA ENERGIJE (SUNCE, VJETAR, BIOMASA I SL.)</t>
  </si>
  <si>
    <t>POTICANJE ODRŽIVE GRADNJE</t>
  </si>
  <si>
    <t>POTICANJE ČISTIJEG TRANSPORTA</t>
  </si>
  <si>
    <t>OSTALI PROJEKTI I PROGRAMI ENERGETSKE UČINKOVITOSTI</t>
  </si>
  <si>
    <t>Kapitalne donacije neprofitnim organizacijama</t>
  </si>
  <si>
    <t>Prihodi od prodaje proizvedene dugotrajne imovine</t>
  </si>
  <si>
    <t>Prihodi od prodaje prijevoznih sredstava</t>
  </si>
  <si>
    <t>Plaće (Bruto)</t>
  </si>
  <si>
    <t>Doprinosi za obvezno zdravstveno osiguranje osiguranje</t>
  </si>
  <si>
    <t>Doprinosi za obvezno osiguranje u slučaju nezaposlenosti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</si>
  <si>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</si>
  <si>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</si>
  <si>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</si>
  <si>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</si>
  <si>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</si>
  <si>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</si>
  <si>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</si>
  <si>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</si>
  <si>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</si>
  <si>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Povrat zajmova danih tuzemnim kreditnim institucijama izvan javnog sektora</t>
  </si>
  <si>
    <t>Izdaci za dane zajmove, trgovačkim društvima i obrtnicima izvan javnog sektora</t>
  </si>
  <si>
    <t>Dani zajmovi tuzemnim trgovačkim društvima izvan javnog sektora</t>
  </si>
  <si>
    <t>Kapitalne pomoći kreditnim i ostalim financijskim institucijama te trgovačkim društvima u javnom sektoru</t>
  </si>
  <si>
    <t>SANACIJA ODLAGALIŠTA KOMUNALNOG OTPADA</t>
  </si>
  <si>
    <t>Prihodi od upravnih i administrativnih pristojbi, pristojbi po posebnim propisima i naknada</t>
  </si>
  <si>
    <t>Upravne i administrativne pristojbe</t>
  </si>
  <si>
    <t>Ostale pristojbe i naknade</t>
  </si>
  <si>
    <t>Primici (povrati) glavnice zajmova danih trgovačkim društvima, obrtnicima izvan javnog sektora</t>
  </si>
  <si>
    <t>Negativne tečajne razlike i razlike zbog primjene valutne klauzule</t>
  </si>
  <si>
    <t>Subvencije trgovačkim društvima, poljoprivrednicima i obrtnicima izvan javnog sektora</t>
  </si>
  <si>
    <t>Tekuće pomoći od proračunskih korisnika temeljem prijenosa sredstava EU</t>
  </si>
  <si>
    <t>Kapitalne pomoći od proračunskih korisnika temeljem prijenosa sredstava EU</t>
  </si>
  <si>
    <t>Prihodi od pozitivnih tečajnih razlika i razlika zbog promjene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</si>
  <si>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</si>
  <si>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</si>
  <si>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</si>
  <si>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Oprema za održavanje i zaštitu</t>
  </si>
  <si>
    <t>Instrumenti, uređaji i strojevi</t>
  </si>
  <si>
    <t>Uređaji, strojevi i oprema za ostale namjene</t>
  </si>
  <si>
    <t>Povrati zajmova danih tuzemnim obrtnicima</t>
  </si>
  <si>
    <t>Povrati zajmova danih drugim razinama vlasti</t>
  </si>
  <si>
    <t>Povrati zajmova danih gradskim proračunima</t>
  </si>
  <si>
    <t>Povrati zajmova danih općinskim proračunima</t>
  </si>
  <si>
    <t>Povrati zajmova danih ostalim izvanproračunskim korisnicima državnog proračuna</t>
  </si>
  <si>
    <t>Izdaci za dane zajmove kreditnim i ostalim institucijama izvan javnog sektora</t>
  </si>
  <si>
    <t>Dani zajmovi tuzemnim kreditnim institucijama izvan javnog sektora</t>
  </si>
  <si>
    <t>Dani zajmovi tuzemnim obrtnicima</t>
  </si>
  <si>
    <t>OMIŠKA DINARA-OČUVANJE KRAJOBRAZNE VRIJEDNOSTI</t>
  </si>
  <si>
    <t>GOSPODARENJE OTPADOM-IZGRADNJA ŽUPANIJSKOG CENTRA ZA GOSPODARENJE OTPADOM-KAŠTIJUN</t>
  </si>
  <si>
    <t>GOSPODARENJE OTPADOM-IZGRADNJA ŽUPANIJSKOG CENTRA ZA GOSPODARENJE OTPADOM-MARIŠĆINA</t>
  </si>
  <si>
    <t>Ostali građevinski objekti</t>
  </si>
  <si>
    <t>PROVEDBA AKTIVNOSTI ENERGETSKE UČINKOVITOSTI NA LOKALNOJ I NACIONALNOJ RAZINI RH</t>
  </si>
  <si>
    <t>MEĐUNARODNA SURADNJA</t>
  </si>
  <si>
    <t>POTICANJE EDUKATIVNIH I INFORMACIJSKIH AKTIVNOSTI U PODRUČJU ENERGETSKE UČINKOVITOSTI</t>
  </si>
  <si>
    <t>Dani zajmovi županijskim proračunima</t>
  </si>
  <si>
    <t>REGIONALNI CENTAR ZA GOSPODARENJE OTPADOM PIŠKORNICA</t>
  </si>
  <si>
    <t>REGIONALNI CENTAR ZA GOSPODARENJE OTPADOM BILJANE DONJE</t>
  </si>
  <si>
    <t>K2025</t>
  </si>
  <si>
    <t>K2026</t>
  </si>
  <si>
    <t>K2027</t>
  </si>
  <si>
    <t>K2028</t>
  </si>
  <si>
    <t>K2030</t>
  </si>
  <si>
    <t>A1004</t>
  </si>
  <si>
    <t>A1005</t>
  </si>
  <si>
    <t>A1006</t>
  </si>
  <si>
    <t>A1007</t>
  </si>
  <si>
    <t>RAZVOJ I ODRŽAVANJE INFORMACIJSKOG SUSTAVA ZAŠTITE OKOLIŠA (AGENCIJA ZA ZAŠTITU OKOLIŠA)</t>
  </si>
  <si>
    <t>Kazne, penali i naknade štete</t>
  </si>
  <si>
    <t>Naknade šteta pravnim i fizičkim osobama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</si>
  <si>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</si>
  <si>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</si>
  <si>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</si>
  <si>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</si>
  <si>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</si>
  <si>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</si>
  <si>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</si>
  <si>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</si>
  <si>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K2035</t>
  </si>
  <si>
    <t>Naknade građanima i kućanstvima na temelju osiguranja i dr. naknade</t>
  </si>
  <si>
    <t>Ostale nakanade građanima i kućanstvima iz proračuna</t>
  </si>
  <si>
    <t>K2036</t>
  </si>
  <si>
    <t>Izdaci za dionice i udjele u glavnici</t>
  </si>
  <si>
    <t>Dionice i udjeli u glavnici trgovačkih društava u javnom sektoru</t>
  </si>
  <si>
    <t>K2037</t>
  </si>
  <si>
    <t xml:space="preserve"> </t>
  </si>
  <si>
    <t>PROGRAM OBNOVE JAVNIH ZGRADA - PROVEDBA</t>
  </si>
  <si>
    <t>PROGRAM OBNOVE VIŠESTAMBENIH ZGRADA - PROVEDBA</t>
  </si>
  <si>
    <t>PROGRAM OBNOVE ZGRADA JAVNOG SEKTORA - FINANCIRANJE IZRADE ENERGETSKIH PREGLEDA, ENERGETSKIH CERTIFIKATA I PROJEKTNIH ZADATAKA</t>
  </si>
  <si>
    <t>Primici od izdanih vrijednosnih papira</t>
  </si>
  <si>
    <t>Trezorski zapisi</t>
  </si>
  <si>
    <t>Doprinosi za mirovinsko osiguranje</t>
  </si>
  <si>
    <t>Trezorski zapisi-tuzemni</t>
  </si>
  <si>
    <t>K2039</t>
  </si>
  <si>
    <t>K2038</t>
  </si>
  <si>
    <t>K2040</t>
  </si>
  <si>
    <t>K2041</t>
  </si>
  <si>
    <t>K2042</t>
  </si>
  <si>
    <t>K2043</t>
  </si>
  <si>
    <t>K2044</t>
  </si>
  <si>
    <t>DAROVNICA GEF - PROJEKT SMANJENJA ONEČIŠĆENJA JADRANSKOG MORA</t>
  </si>
  <si>
    <t>Pomoći od međunarodnih organizacija te institucija i tijela EU</t>
  </si>
  <si>
    <t>Tekuće pomoći od međunarodnih organizacija</t>
  </si>
  <si>
    <t>K2032</t>
  </si>
  <si>
    <t>SANACIJA ODLAGALIŠTA KOMUNALNOG OTPADA SUFINANCIRANA IZ EU</t>
  </si>
  <si>
    <t>K2033</t>
  </si>
  <si>
    <t>IZGRADNJA PRETOVARNIH STANICA</t>
  </si>
  <si>
    <t>SANACIJA LOKACIJE ONEČIŠĆENE OBRAĐENOM TROSKOM U DUGOM RATU</t>
  </si>
  <si>
    <t>IZGRADNJA CENTARA ZA GOSPODARENJE OTPADOM (BABINA GORA I OSTALI)</t>
  </si>
  <si>
    <t>Prihodi od kamata po vrijednosnim papirima</t>
  </si>
  <si>
    <t>-</t>
  </si>
  <si>
    <t>Ostali prihodi od financijske imovine</t>
  </si>
  <si>
    <t>Prihodi od prodaje prizvoda i robe</t>
  </si>
  <si>
    <t>Primici od prodaje vrijednosnih papira iz portfelja</t>
  </si>
  <si>
    <t>Primici za komercijalne i blagajničke zapise</t>
  </si>
  <si>
    <t>Komercijalni i blagajnički zapisi - tuzemni</t>
  </si>
  <si>
    <t>Izdaci za dane zajmove kreditnim i ostalim financijskim institucijama izvan javnog sektora</t>
  </si>
  <si>
    <t>Primici (povrati) glavnice zajmova danih trgovačkim društvima u javnom sektoru</t>
  </si>
  <si>
    <t>Povrat zajmova danih trgovačkim društvima u javnom sektoru</t>
  </si>
  <si>
    <t>DRŽAVNA MREŽA</t>
  </si>
  <si>
    <t>PROGRAM OBNOVE OBITELJSKIH KUĆA</t>
  </si>
  <si>
    <t>KONTROLA</t>
  </si>
  <si>
    <t>Pomoći iz inozemstva i od subjekata unutar općeg proračuna</t>
  </si>
  <si>
    <t>Pomoći proračunu iz drugih proračuna</t>
  </si>
  <si>
    <t>Tekuće pomoći proračunu iz drugih proračuna</t>
  </si>
  <si>
    <t>Pomoći iz državnog proračuna temeljem prijenosa EU sredstava</t>
  </si>
  <si>
    <t>Članarine i norme</t>
  </si>
  <si>
    <t>Pomoći dane u  inozemstvo i unutar općg proračuna</t>
  </si>
  <si>
    <t>Primljeni povrati glavnica danih zajmova i depozita</t>
  </si>
  <si>
    <t>Primici (povrati) glavnice zajmova danih kreditnim i ostalim financijskim institucijama izvan javnog sektora</t>
  </si>
  <si>
    <t>Ostali nespomenuti financijski rashodi</t>
  </si>
  <si>
    <t>Pomoći dane u  inozemstvo i unutar općeg proračuna</t>
  </si>
  <si>
    <t>POTICANJE EDUKATIVNIH I INFORMACIJSKIH AKTIVNOSTI U PODRUČJU ZAŠTITE OKOLIŠA</t>
  </si>
  <si>
    <t>Kapitalne pomoći od međunarodnih organizacija</t>
  </si>
  <si>
    <t>POTPORA PROVEDBI KLIMATSKO-ENERGETSKE POLITIKE</t>
  </si>
  <si>
    <t>PROVEDBA ENERGETSKIH PREGLEDA I SUSTAVNO GOSPODARENJE ENERGIJOM</t>
  </si>
  <si>
    <t>K2045</t>
  </si>
  <si>
    <t>K2046</t>
  </si>
  <si>
    <t>A1008</t>
  </si>
  <si>
    <t>POTICANJE OBRAZOVNIH, ISTRAŽIVAČKIH I RAZVOJNIH AKTIVNOSTI U PODRUČJU ENERGETSKE UČINKOVITOSTI</t>
  </si>
  <si>
    <t>Prihodi od kamata na dane zajmove</t>
  </si>
  <si>
    <t>Prihodi od kamata na dane zajmove trgovačkim društvima i obrtnicima izvan javnog sektora</t>
  </si>
  <si>
    <t>Plaće u naravi</t>
  </si>
  <si>
    <t>Troškovi sudskih postupaka</t>
  </si>
  <si>
    <t>Subvencije kreditnim i ostalim financijskim institucijama u javnom sektoru</t>
  </si>
  <si>
    <t>Troškovi sudskih procesa</t>
  </si>
  <si>
    <t>Kapitalne pomoći proračunu iz drugih proračuna</t>
  </si>
  <si>
    <t>Rashodi za nabavu neproizvedene dugotrajne imovine</t>
  </si>
  <si>
    <t>Nematerijalna imovina</t>
  </si>
  <si>
    <t>Licence</t>
  </si>
  <si>
    <t>Naknade građanima i kućanstvima u naravi-neposredno ili putem ustanova izvan javnog sektora</t>
  </si>
  <si>
    <t>Naknade građanima i kućanstvima na temelju osiguranja</t>
  </si>
  <si>
    <t>Subvencije trgovač. društvima, poljop. i obrtnicima izvan javnog sektora</t>
  </si>
  <si>
    <t>Prihodi od prodaje postrojenja i opreme</t>
  </si>
  <si>
    <t>Subvencije poljoprivrednicima i obrtnicima</t>
  </si>
  <si>
    <t xml:space="preserve">Kapitalne pomoći kreditnim i ostalim financ. inst. te trg.društ. u javnom sekt. </t>
  </si>
  <si>
    <t>Kapitalne pomoći</t>
  </si>
  <si>
    <t>BROJČANA OZNAKA I NAZIV</t>
  </si>
  <si>
    <t>INDEKS</t>
  </si>
  <si>
    <t>PRIHODI POSLOVANJA I PRIHODI OD PRODAJE NEFINANCIJSKE IMOVINE</t>
  </si>
  <si>
    <t>PRIHODI OD PRODAJE NEFINANCIJSKE IMOVINE</t>
  </si>
  <si>
    <t>5=4/3*100</t>
  </si>
  <si>
    <t>TEKUĆI PLAN 2015.</t>
  </si>
  <si>
    <t>6=5/2*100</t>
  </si>
  <si>
    <t>7=5/4*100</t>
  </si>
  <si>
    <t>Kapitalne pomoći kreditnim i ostalim financijskim institucijama te trgovačkim društvima izvan javnog sektora</t>
  </si>
  <si>
    <t xml:space="preserve">       RAZLIKA - VIŠAK / MANJAK</t>
  </si>
  <si>
    <t xml:space="preserve">       VIŠAK / MANJAK + NETO FINANCIRANJE</t>
  </si>
  <si>
    <t>IZVORNI PLAN 2015.</t>
  </si>
  <si>
    <t>IZDACI ZA FINAN. IMOVINU I OTPLATE ZAJMOVA</t>
  </si>
  <si>
    <t>PROGRAM OBNOVE VIŠESTAMBENIH ZGRADA - SUFINANC. IZRADE ENERGETSKIH PREGLEDA, ENERG. CERTIFIKATA I PROJEKTNE DOKUMENTACIJE</t>
  </si>
  <si>
    <t>POTICANJE OBRAZOVNIH, ISTRAŽIVAČ. I RAZVOJNIH AKTIVNOSTI U PODRUČJU ZAŠTITE OKOLIŠA</t>
  </si>
  <si>
    <t>RASHODI  POSLOVANJA</t>
  </si>
  <si>
    <t>IZVRŠENJE
1.-6.2014.</t>
  </si>
  <si>
    <t>IZVRŠENJE
1.-6.2015.</t>
  </si>
  <si>
    <t xml:space="preserve">IZVRŠENJE FINANCIJSKOG PLANA
FONDA ZA ZAŠTITU OKOLIŠA I ENERGETSKU UČINKOVITOST
U PRVOM POLUGODIŠTU 2015. GODINE                                                </t>
  </si>
  <si>
    <t>UKUPNI PRIHODI</t>
  </si>
  <si>
    <t>UKUPNI RASHODI</t>
  </si>
  <si>
    <t>PRIJENOS DEPOZITA IZ PRETHODNE GODINE</t>
  </si>
  <si>
    <t>PRIJENOS DEPOZITA U SLJEDEĆE RAZDOBLJE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</si>
</sst>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\.mm\.dd"/>
  </numFmts>
  <fonts count="75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sz val="10"/>
      <color indexed="9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9.8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i/>
      <sz val="9.85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.8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8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2" fillId="0" borderId="0" xfId="0" applyFont="1" applyBorder="1" applyAlignment="1" quotePrefix="1">
      <alignment horizontal="left"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 applyProtection="1" quotePrefix="1">
      <alignment horizontal="left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 quotePrefix="1">
      <alignment horizontal="left" vertical="center"/>
    </xf>
    <xf numFmtId="0" fontId="19" fillId="0" borderId="0" xfId="0" applyFont="1" applyFill="1" applyBorder="1" applyAlignment="1" quotePrefix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quotePrefix="1">
      <alignment horizontal="left" vertical="center"/>
    </xf>
    <xf numFmtId="0" fontId="19" fillId="0" borderId="0" xfId="0" applyFont="1" applyFill="1" applyAlignment="1" quotePrefix="1">
      <alignment horizontal="left" vertical="center"/>
    </xf>
    <xf numFmtId="0" fontId="19" fillId="0" borderId="0" xfId="0" applyFont="1" applyFill="1" applyAlignment="1" quotePrefix="1">
      <alignment horizontal="lef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 quotePrefix="1">
      <alignment horizontal="left" vertical="center"/>
    </xf>
    <xf numFmtId="0" fontId="21" fillId="0" borderId="0" xfId="0" applyFont="1" applyFill="1" applyAlignment="1" quotePrefix="1">
      <alignment horizontal="left" vertical="center"/>
    </xf>
    <xf numFmtId="0" fontId="20" fillId="0" borderId="0" xfId="0" applyFont="1" applyFill="1" applyAlignment="1" quotePrefix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4" fontId="17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 quotePrefix="1">
      <alignment horizontal="left" vertical="center"/>
      <protection/>
    </xf>
    <xf numFmtId="3" fontId="15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left"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 quotePrefix="1">
      <alignment horizontal="left" vertical="center"/>
      <protection/>
    </xf>
    <xf numFmtId="3" fontId="0" fillId="0" borderId="0" xfId="0" applyNumberFormat="1" applyFill="1" applyBorder="1" applyAlignment="1" applyProtection="1">
      <alignment/>
      <protection/>
    </xf>
    <xf numFmtId="3" fontId="3" fillId="0" borderId="1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right" vertical="center"/>
      <protection/>
    </xf>
    <xf numFmtId="4" fontId="69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 quotePrefix="1">
      <alignment horizontal="left" vertical="top"/>
    </xf>
    <xf numFmtId="3" fontId="69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/>
      <protection/>
    </xf>
    <xf numFmtId="3" fontId="29" fillId="0" borderId="12" xfId="0" applyNumberFormat="1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3" fontId="29" fillId="0" borderId="10" xfId="0" applyNumberFormat="1" applyFont="1" applyFill="1" applyBorder="1" applyAlignment="1">
      <alignment horizontal="center" wrapText="1"/>
    </xf>
    <xf numFmtId="3" fontId="30" fillId="0" borderId="10" xfId="0" applyNumberFormat="1" applyFont="1" applyFill="1" applyBorder="1" applyAlignment="1">
      <alignment horizontal="center" wrapText="1"/>
    </xf>
    <xf numFmtId="4" fontId="30" fillId="0" borderId="1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 quotePrefix="1">
      <alignment horizontal="left" wrapText="1"/>
    </xf>
    <xf numFmtId="0" fontId="6" fillId="0" borderId="0" xfId="0" applyFont="1" applyBorder="1" applyAlignment="1" quotePrefix="1">
      <alignment horizontal="left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9" fillId="0" borderId="0" xfId="0" applyNumberFormat="1" applyFont="1" applyBorder="1" applyAlignment="1">
      <alignment wrapText="1"/>
    </xf>
    <xf numFmtId="0" fontId="20" fillId="0" borderId="0" xfId="0" applyNumberFormat="1" applyFont="1" applyBorder="1" applyAlignment="1">
      <alignment wrapText="1"/>
    </xf>
    <xf numFmtId="0" fontId="15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left"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4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 quotePrefix="1">
      <alignment horizontal="left"/>
      <protection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quotePrefix="1">
      <alignment horizontal="left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3" fontId="16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NumberFormat="1" applyFont="1" applyFill="1" applyBorder="1" applyAlignment="1" applyProtection="1">
      <alignment wrapText="1"/>
      <protection/>
    </xf>
    <xf numFmtId="0" fontId="71" fillId="0" borderId="0" xfId="0" applyFont="1" applyFill="1" applyAlignment="1">
      <alignment/>
    </xf>
    <xf numFmtId="0" fontId="70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72" fillId="0" borderId="0" xfId="0" applyNumberFormat="1" applyFont="1" applyFill="1" applyBorder="1" applyAlignment="1" applyProtection="1">
      <alignment wrapText="1"/>
      <protection/>
    </xf>
    <xf numFmtId="4" fontId="72" fillId="0" borderId="0" xfId="0" applyNumberFormat="1" applyFont="1" applyFill="1" applyBorder="1" applyAlignment="1" applyProtection="1">
      <alignment wrapText="1"/>
      <protection/>
    </xf>
    <xf numFmtId="4" fontId="72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3" fontId="72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 wrapText="1"/>
      <protection/>
    </xf>
    <xf numFmtId="3" fontId="72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 applyProtection="1">
      <alignment/>
      <protection/>
    </xf>
    <xf numFmtId="4" fontId="72" fillId="0" borderId="0" xfId="0" applyNumberFormat="1" applyFont="1" applyFill="1" applyBorder="1" applyAlignment="1" applyProtection="1">
      <alignment/>
      <protection/>
    </xf>
    <xf numFmtId="4" fontId="72" fillId="0" borderId="0" xfId="0" applyNumberFormat="1" applyFont="1" applyFill="1" applyBorder="1" applyAlignment="1" applyProtection="1">
      <alignment horizontal="right"/>
      <protection/>
    </xf>
    <xf numFmtId="4" fontId="73" fillId="0" borderId="0" xfId="0" applyNumberFormat="1" applyFont="1" applyFill="1" applyBorder="1" applyAlignment="1" applyProtection="1">
      <alignment/>
      <protection/>
    </xf>
    <xf numFmtId="4" fontId="72" fillId="0" borderId="0" xfId="0" applyNumberFormat="1" applyFont="1" applyFill="1" applyBorder="1" applyAlignment="1" applyProtection="1">
      <alignment/>
      <protection/>
    </xf>
    <xf numFmtId="4" fontId="72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3" fontId="74" fillId="0" borderId="0" xfId="0" applyNumberFormat="1" applyFont="1" applyFill="1" applyBorder="1" applyAlignment="1">
      <alignment/>
    </xf>
    <xf numFmtId="4" fontId="74" fillId="0" borderId="0" xfId="0" applyNumberFormat="1" applyFont="1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vertical="center"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 quotePrefix="1">
      <alignment horizontal="left" vertical="center"/>
    </xf>
    <xf numFmtId="0" fontId="14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8" fillId="0" borderId="12" xfId="50" applyFont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3" fontId="16" fillId="0" borderId="10" xfId="51" applyNumberFormat="1" applyFont="1" applyFill="1" applyBorder="1" applyAlignment="1">
      <alignment horizontal="center" vertical="center" wrapText="1"/>
      <protection/>
    </xf>
    <xf numFmtId="0" fontId="18" fillId="0" borderId="12" xfId="50" applyFont="1" applyBorder="1" applyAlignment="1">
      <alignment horizontal="left" vertical="top" wrapText="1"/>
      <protection/>
    </xf>
    <xf numFmtId="3" fontId="29" fillId="0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 quotePrefix="1">
      <alignment horizontal="left" wrapText="1"/>
      <protection/>
    </xf>
    <xf numFmtId="0" fontId="12" fillId="0" borderId="15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9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Prihodi-rashodi2004" xfId="50"/>
    <cellStyle name="Obično_Polugodišnji-sabor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zoomScale="115" zoomScaleNormal="115" zoomScalePageLayoutView="0" workbookViewId="0" topLeftCell="A13">
      <selection activeCell="B18" sqref="B18"/>
    </sheetView>
  </sheetViews>
  <sheetFormatPr defaultColWidth="11.421875" defaultRowHeight="12.75"/>
  <cols>
    <col min="1" max="1" width="6.140625" style="280" customWidth="1"/>
    <col min="2" max="2" width="45.140625" style="103" customWidth="1"/>
    <col min="3" max="3" width="12.8515625" style="278" customWidth="1"/>
    <col min="4" max="5" width="14.28125" style="103" bestFit="1" customWidth="1"/>
    <col min="6" max="6" width="13.28125" style="278" bestFit="1" customWidth="1"/>
    <col min="7" max="8" width="8.00390625" style="103" customWidth="1"/>
    <col min="9" max="9" width="17.8515625" style="103" bestFit="1" customWidth="1"/>
    <col min="10" max="16384" width="11.421875" style="103" customWidth="1"/>
  </cols>
  <sheetData>
    <row r="1" spans="1:2" ht="12.75" customHeight="1" hidden="1">
      <c r="A1" s="315" t="s">
        <v>3</v>
      </c>
      <c r="B1" s="316"/>
    </row>
    <row r="2" spans="1:2" ht="27.75" customHeight="1" hidden="1">
      <c r="A2" s="316"/>
      <c r="B2" s="316"/>
    </row>
    <row r="3" spans="1:8" ht="33.75" customHeight="1">
      <c r="A3" s="320" t="s">
        <v>298</v>
      </c>
      <c r="B3" s="320"/>
      <c r="C3" s="320"/>
      <c r="D3" s="320"/>
      <c r="E3" s="320"/>
      <c r="F3" s="320"/>
      <c r="G3" s="320"/>
      <c r="H3" s="320"/>
    </row>
    <row r="4" spans="1:8" ht="27" customHeight="1">
      <c r="A4" s="320"/>
      <c r="B4" s="320"/>
      <c r="C4" s="320"/>
      <c r="D4" s="320"/>
      <c r="E4" s="320"/>
      <c r="F4" s="320"/>
      <c r="G4" s="320"/>
      <c r="H4" s="320"/>
    </row>
    <row r="5" spans="1:8" s="279" customFormat="1" ht="21" customHeight="1">
      <c r="A5" s="321" t="s">
        <v>73</v>
      </c>
      <c r="B5" s="321"/>
      <c r="C5" s="321"/>
      <c r="D5" s="321"/>
      <c r="E5" s="321"/>
      <c r="F5" s="321"/>
      <c r="G5" s="321"/>
      <c r="H5" s="321"/>
    </row>
    <row r="6" spans="1:8" s="280" customFormat="1" ht="18.75" customHeight="1">
      <c r="A6" s="321" t="s">
        <v>5</v>
      </c>
      <c r="B6" s="321"/>
      <c r="C6" s="321"/>
      <c r="D6" s="321"/>
      <c r="E6" s="321"/>
      <c r="F6" s="321"/>
      <c r="G6" s="321"/>
      <c r="H6" s="321"/>
    </row>
    <row r="7" spans="1:6" s="280" customFormat="1" ht="12.75" customHeight="1">
      <c r="A7" s="281"/>
      <c r="B7" s="282"/>
      <c r="C7" s="283"/>
      <c r="F7" s="283"/>
    </row>
    <row r="8" spans="1:8" s="280" customFormat="1" ht="27" customHeight="1">
      <c r="A8" s="276" t="s">
        <v>280</v>
      </c>
      <c r="B8" s="277"/>
      <c r="C8" s="89" t="s">
        <v>296</v>
      </c>
      <c r="D8" s="89" t="s">
        <v>291</v>
      </c>
      <c r="E8" s="89" t="s">
        <v>285</v>
      </c>
      <c r="F8" s="95" t="s">
        <v>297</v>
      </c>
      <c r="G8" s="96" t="s">
        <v>281</v>
      </c>
      <c r="H8" s="96" t="s">
        <v>281</v>
      </c>
    </row>
    <row r="9" spans="1:8" s="280" customFormat="1" ht="11.25" customHeight="1">
      <c r="A9" s="318">
        <v>1</v>
      </c>
      <c r="B9" s="319"/>
      <c r="C9" s="114">
        <v>2</v>
      </c>
      <c r="D9" s="114">
        <v>3</v>
      </c>
      <c r="E9" s="114">
        <v>4</v>
      </c>
      <c r="F9" s="115">
        <v>5</v>
      </c>
      <c r="G9" s="116" t="s">
        <v>286</v>
      </c>
      <c r="H9" s="116" t="s">
        <v>287</v>
      </c>
    </row>
    <row r="10" spans="1:8" s="280" customFormat="1" ht="22.5" customHeight="1">
      <c r="A10" s="284">
        <v>6</v>
      </c>
      <c r="B10" s="285" t="s">
        <v>32</v>
      </c>
      <c r="C10" s="286">
        <f>prihodi!D5</f>
        <v>529439358.45</v>
      </c>
      <c r="D10" s="286">
        <f>prihodi!E5</f>
        <v>1471108000</v>
      </c>
      <c r="E10" s="286">
        <f>prihodi!F5</f>
        <v>1471108000</v>
      </c>
      <c r="F10" s="286">
        <f>prihodi!G5</f>
        <v>782309380.2099999</v>
      </c>
      <c r="G10" s="287">
        <f aca="true" t="shared" si="0" ref="G10:G15">F10/C10*100</f>
        <v>147.76184802359776</v>
      </c>
      <c r="H10" s="287">
        <f aca="true" t="shared" si="1" ref="H10:H15">F10/E10*100</f>
        <v>53.17824253623799</v>
      </c>
    </row>
    <row r="11" spans="1:8" s="280" customFormat="1" ht="31.5">
      <c r="A11" s="284">
        <v>7</v>
      </c>
      <c r="B11" s="285" t="s">
        <v>283</v>
      </c>
      <c r="C11" s="288">
        <f>prihodi!D37</f>
        <v>10623</v>
      </c>
      <c r="D11" s="288">
        <f>prihodi!E37</f>
        <v>50000</v>
      </c>
      <c r="E11" s="288">
        <f>prihodi!F37</f>
        <v>50000</v>
      </c>
      <c r="F11" s="288">
        <f>prihodi!G37</f>
        <v>234110.7</v>
      </c>
      <c r="G11" s="307">
        <f t="shared" si="0"/>
        <v>2203.809658288619</v>
      </c>
      <c r="H11" s="287">
        <f t="shared" si="1"/>
        <v>468.2214</v>
      </c>
    </row>
    <row r="12" spans="1:8" s="280" customFormat="1" ht="15.75">
      <c r="A12" s="284"/>
      <c r="B12" s="306" t="s">
        <v>299</v>
      </c>
      <c r="C12" s="288">
        <f>+C10+C11</f>
        <v>529449981.45</v>
      </c>
      <c r="D12" s="288">
        <f>+D10+D11</f>
        <v>1471158000</v>
      </c>
      <c r="E12" s="288">
        <f>+E10+E11</f>
        <v>1471158000</v>
      </c>
      <c r="F12" s="288">
        <f>+F10+F11</f>
        <v>782543490.91</v>
      </c>
      <c r="G12" s="287">
        <f t="shared" si="0"/>
        <v>147.80310101567196</v>
      </c>
      <c r="H12" s="287">
        <f t="shared" si="1"/>
        <v>53.192348538362296</v>
      </c>
    </row>
    <row r="13" spans="1:8" s="280" customFormat="1" ht="22.5" customHeight="1">
      <c r="A13" s="284">
        <v>3</v>
      </c>
      <c r="B13" s="285" t="s">
        <v>295</v>
      </c>
      <c r="C13" s="288">
        <f>'rashodi-opći dio'!D4</f>
        <v>436720441.92</v>
      </c>
      <c r="D13" s="288">
        <f>'rashodi-opći dio'!E4</f>
        <v>1346878000</v>
      </c>
      <c r="E13" s="288">
        <f>'rashodi-opći dio'!F4</f>
        <v>1346878000</v>
      </c>
      <c r="F13" s="288">
        <f>'rashodi-opći dio'!G4</f>
        <v>527041689.0399999</v>
      </c>
      <c r="G13" s="287">
        <f t="shared" si="0"/>
        <v>120.68170812497603</v>
      </c>
      <c r="H13" s="287">
        <f t="shared" si="1"/>
        <v>39.1306182920799</v>
      </c>
    </row>
    <row r="14" spans="1:8" s="280" customFormat="1" ht="31.5">
      <c r="A14" s="284">
        <v>4</v>
      </c>
      <c r="B14" s="285" t="s">
        <v>61</v>
      </c>
      <c r="C14" s="288">
        <f>'rashodi-opći dio'!D81</f>
        <v>96342259.75</v>
      </c>
      <c r="D14" s="288">
        <f>'rashodi-opći dio'!E81</f>
        <v>124280000</v>
      </c>
      <c r="E14" s="288">
        <f>'rashodi-opći dio'!F81</f>
        <v>124280000</v>
      </c>
      <c r="F14" s="288">
        <f>'rashodi-opći dio'!G81</f>
        <v>55983290.62</v>
      </c>
      <c r="G14" s="287">
        <f t="shared" si="0"/>
        <v>58.10875805204475</v>
      </c>
      <c r="H14" s="287">
        <f t="shared" si="1"/>
        <v>45.04609802059865</v>
      </c>
    </row>
    <row r="15" spans="1:8" s="280" customFormat="1" ht="15.75">
      <c r="A15" s="284"/>
      <c r="B15" s="306" t="s">
        <v>300</v>
      </c>
      <c r="C15" s="288">
        <f>+C13+C14</f>
        <v>533062701.67</v>
      </c>
      <c r="D15" s="288">
        <f>+D13+D14</f>
        <v>1471158000</v>
      </c>
      <c r="E15" s="288">
        <f>+E13+E14</f>
        <v>1471158000</v>
      </c>
      <c r="F15" s="288">
        <f>+F13+F14</f>
        <v>583024979.6599998</v>
      </c>
      <c r="G15" s="287">
        <f t="shared" si="0"/>
        <v>109.37268314467998</v>
      </c>
      <c r="H15" s="287">
        <f t="shared" si="1"/>
        <v>39.63034423630907</v>
      </c>
    </row>
    <row r="16" spans="1:8" s="280" customFormat="1" ht="22.5" customHeight="1">
      <c r="A16" s="290" t="s">
        <v>289</v>
      </c>
      <c r="B16" s="291"/>
      <c r="C16" s="288">
        <f>C10+C11-C13-C14</f>
        <v>-3612720.2200000286</v>
      </c>
      <c r="D16" s="288">
        <f>D10+D11-D13-D14</f>
        <v>0</v>
      </c>
      <c r="E16" s="288">
        <f>E10+E11-E13-E14</f>
        <v>0</v>
      </c>
      <c r="F16" s="288">
        <f>F10+F11-F13-F14</f>
        <v>199518511.25000006</v>
      </c>
      <c r="G16" s="289" t="s">
        <v>233</v>
      </c>
      <c r="H16" s="289" t="s">
        <v>233</v>
      </c>
    </row>
    <row r="17" spans="1:6" s="280" customFormat="1" ht="12.75" customHeight="1">
      <c r="A17" s="292"/>
      <c r="B17" s="293"/>
      <c r="C17" s="283"/>
      <c r="F17" s="283"/>
    </row>
    <row r="18" spans="1:7" s="280" customFormat="1" ht="15.75">
      <c r="A18" s="21"/>
      <c r="B18" s="103"/>
      <c r="C18" s="104"/>
      <c r="D18" s="104"/>
      <c r="E18" s="104"/>
      <c r="F18" s="104"/>
      <c r="G18" s="105"/>
    </row>
    <row r="19" spans="1:8" s="295" customFormat="1" ht="22.5" customHeight="1">
      <c r="A19" s="317" t="s">
        <v>37</v>
      </c>
      <c r="B19" s="317"/>
      <c r="C19" s="317"/>
      <c r="D19" s="317"/>
      <c r="E19" s="317"/>
      <c r="F19" s="317"/>
      <c r="G19" s="317"/>
      <c r="H19" s="317"/>
    </row>
    <row r="20" spans="1:6" s="295" customFormat="1" ht="12.75" customHeight="1">
      <c r="A20" s="30"/>
      <c r="B20" s="31"/>
      <c r="C20" s="296"/>
      <c r="F20" s="296"/>
    </row>
    <row r="21" spans="1:8" s="295" customFormat="1" ht="27.75" customHeight="1">
      <c r="A21" s="276" t="s">
        <v>280</v>
      </c>
      <c r="B21" s="277"/>
      <c r="C21" s="89" t="s">
        <v>296</v>
      </c>
      <c r="D21" s="89" t="s">
        <v>291</v>
      </c>
      <c r="E21" s="89" t="s">
        <v>285</v>
      </c>
      <c r="F21" s="95" t="s">
        <v>297</v>
      </c>
      <c r="G21" s="96" t="s">
        <v>281</v>
      </c>
      <c r="H21" s="96" t="s">
        <v>281</v>
      </c>
    </row>
    <row r="22" spans="1:8" s="295" customFormat="1" ht="10.5" customHeight="1">
      <c r="A22" s="318">
        <v>1</v>
      </c>
      <c r="B22" s="319"/>
      <c r="C22" s="114">
        <v>2</v>
      </c>
      <c r="D22" s="114">
        <v>3</v>
      </c>
      <c r="E22" s="114">
        <v>4</v>
      </c>
      <c r="F22" s="115">
        <v>5</v>
      </c>
      <c r="G22" s="116" t="s">
        <v>286</v>
      </c>
      <c r="H22" s="116" t="s">
        <v>287</v>
      </c>
    </row>
    <row r="23" spans="1:8" s="295" customFormat="1" ht="31.5">
      <c r="A23" s="284">
        <v>8</v>
      </c>
      <c r="B23" s="285" t="s">
        <v>29</v>
      </c>
      <c r="C23" s="297">
        <f>'račun financiranja'!D5</f>
        <v>158795408.35</v>
      </c>
      <c r="D23" s="297">
        <f>'račun financiranja'!E5</f>
        <v>10115000</v>
      </c>
      <c r="E23" s="298">
        <f>'račun financiranja'!F5</f>
        <v>10115000</v>
      </c>
      <c r="F23" s="297">
        <f>'račun financiranja'!G5</f>
        <v>5971526.73</v>
      </c>
      <c r="G23" s="287">
        <f>F23/C23*100</f>
        <v>3.760515994793876</v>
      </c>
      <c r="H23" s="287">
        <f>F23/E23*100</f>
        <v>59.036349283242714</v>
      </c>
    </row>
    <row r="24" spans="1:8" s="295" customFormat="1" ht="31.5">
      <c r="A24" s="284">
        <v>5</v>
      </c>
      <c r="B24" s="285" t="s">
        <v>30</v>
      </c>
      <c r="C24" s="297">
        <f>'račun financiranja'!D24</f>
        <v>5338933.55</v>
      </c>
      <c r="D24" s="297">
        <f>'račun financiranja'!E24</f>
        <v>10115000</v>
      </c>
      <c r="E24" s="298">
        <f>'račun financiranja'!F24</f>
        <v>10115000</v>
      </c>
      <c r="F24" s="297">
        <f>'račun financiranja'!G24</f>
        <v>1477901.44</v>
      </c>
      <c r="G24" s="287">
        <f>F24/C24*100</f>
        <v>27.681585210964087</v>
      </c>
      <c r="H24" s="287">
        <f>F24/E24*100</f>
        <v>14.610988037567967</v>
      </c>
    </row>
    <row r="25" spans="1:8" s="295" customFormat="1" ht="31.5">
      <c r="A25" s="284"/>
      <c r="B25" s="311" t="s">
        <v>301</v>
      </c>
      <c r="C25" s="297"/>
      <c r="D25" s="297"/>
      <c r="E25" s="298"/>
      <c r="F25" s="294">
        <v>203173017.65</v>
      </c>
      <c r="G25" s="287"/>
      <c r="H25" s="287"/>
    </row>
    <row r="26" spans="1:8" s="295" customFormat="1" ht="31.5">
      <c r="A26" s="308"/>
      <c r="B26" s="311" t="s">
        <v>302</v>
      </c>
      <c r="C26" s="297">
        <f>-(C23-C24+C25+C16)</f>
        <v>-149843754.57999995</v>
      </c>
      <c r="D26" s="297">
        <f>-(D23-D24+D25+D16)</f>
        <v>0</v>
      </c>
      <c r="E26" s="297">
        <f>-(E23-E24+E25+E16)</f>
        <v>0</v>
      </c>
      <c r="F26" s="297">
        <f>-(F23-F24+F25+F16)</f>
        <v>-407185154.19000006</v>
      </c>
      <c r="G26" s="287">
        <f>F26/C26*100</f>
        <v>271.7398234790015</v>
      </c>
      <c r="H26" s="289" t="s">
        <v>233</v>
      </c>
    </row>
    <row r="27" spans="1:9" s="295" customFormat="1" ht="22.5" customHeight="1">
      <c r="A27" s="308"/>
      <c r="B27" s="309" t="s">
        <v>63</v>
      </c>
      <c r="C27" s="300">
        <f>C23-C24+C26</f>
        <v>3612720.2200000286</v>
      </c>
      <c r="D27" s="300">
        <f>D23-D24+D26</f>
        <v>0</v>
      </c>
      <c r="E27" s="300">
        <f>E23-E24+E26</f>
        <v>0</v>
      </c>
      <c r="F27" s="300">
        <f>F23-F24+F25+F26</f>
        <v>-199518511.25000006</v>
      </c>
      <c r="G27" s="289" t="s">
        <v>233</v>
      </c>
      <c r="H27" s="289" t="s">
        <v>233</v>
      </c>
      <c r="I27" s="301"/>
    </row>
    <row r="28" spans="1:9" s="295" customFormat="1" ht="22.5" customHeight="1">
      <c r="A28" s="302"/>
      <c r="B28" s="303"/>
      <c r="C28" s="304"/>
      <c r="F28" s="296"/>
      <c r="I28" s="301"/>
    </row>
    <row r="29" spans="1:8" s="295" customFormat="1" ht="22.5" customHeight="1">
      <c r="A29" s="290" t="s">
        <v>290</v>
      </c>
      <c r="B29" s="299"/>
      <c r="C29" s="300">
        <f>C16+C27</f>
        <v>0</v>
      </c>
      <c r="D29" s="300">
        <f>D16+D27</f>
        <v>0</v>
      </c>
      <c r="E29" s="300">
        <f>E16+E27</f>
        <v>0</v>
      </c>
      <c r="F29" s="300">
        <f>F16+F27</f>
        <v>0</v>
      </c>
      <c r="G29" s="289" t="s">
        <v>233</v>
      </c>
      <c r="H29" s="289" t="s">
        <v>233</v>
      </c>
    </row>
    <row r="30" spans="1:6" s="295" customFormat="1" ht="18" customHeight="1">
      <c r="A30" s="305"/>
      <c r="B30" s="282"/>
      <c r="C30" s="296"/>
      <c r="F30" s="296"/>
    </row>
    <row r="31" spans="3:6" s="280" customFormat="1" ht="12.75">
      <c r="C31" s="283"/>
      <c r="D31" s="283"/>
      <c r="E31" s="283"/>
      <c r="F31" s="283"/>
    </row>
    <row r="32" spans="3:6" s="280" customFormat="1" ht="12.75">
      <c r="C32" s="283"/>
      <c r="F32" s="283"/>
    </row>
    <row r="33" spans="3:6" s="280" customFormat="1" ht="12.75">
      <c r="C33" s="283"/>
      <c r="F33" s="283"/>
    </row>
    <row r="34" spans="3:6" s="280" customFormat="1" ht="12.75">
      <c r="C34" s="283"/>
      <c r="F34" s="283"/>
    </row>
    <row r="35" spans="3:6" s="280" customFormat="1" ht="12.75">
      <c r="C35" s="283"/>
      <c r="F35" s="283"/>
    </row>
    <row r="36" spans="3:6" s="280" customFormat="1" ht="12.75">
      <c r="C36" s="283"/>
      <c r="F36" s="283"/>
    </row>
    <row r="37" spans="3:6" s="280" customFormat="1" ht="12.75">
      <c r="C37" s="283"/>
      <c r="F37" s="283"/>
    </row>
    <row r="38" spans="3:6" s="280" customFormat="1" ht="12.75">
      <c r="C38" s="283"/>
      <c r="F38" s="283"/>
    </row>
    <row r="39" spans="3:6" s="280" customFormat="1" ht="12.75">
      <c r="C39" s="283"/>
      <c r="F39" s="283"/>
    </row>
    <row r="40" spans="3:6" s="280" customFormat="1" ht="12.75">
      <c r="C40" s="283"/>
      <c r="F40" s="283"/>
    </row>
    <row r="41" spans="3:6" s="280" customFormat="1" ht="12.75">
      <c r="C41" s="283"/>
      <c r="F41" s="283"/>
    </row>
    <row r="42" spans="3:6" s="280" customFormat="1" ht="12.75">
      <c r="C42" s="283"/>
      <c r="F42" s="283"/>
    </row>
    <row r="43" spans="3:6" s="280" customFormat="1" ht="12.75">
      <c r="C43" s="283"/>
      <c r="F43" s="283"/>
    </row>
    <row r="44" spans="3:6" s="280" customFormat="1" ht="12.75">
      <c r="C44" s="283"/>
      <c r="F44" s="283"/>
    </row>
    <row r="45" spans="3:6" s="280" customFormat="1" ht="12.75">
      <c r="C45" s="283"/>
      <c r="F45" s="283"/>
    </row>
    <row r="46" spans="3:6" s="280" customFormat="1" ht="12.75">
      <c r="C46" s="283"/>
      <c r="F46" s="283"/>
    </row>
    <row r="47" spans="3:6" s="280" customFormat="1" ht="12.75">
      <c r="C47" s="283"/>
      <c r="F47" s="283"/>
    </row>
    <row r="48" spans="3:6" s="280" customFormat="1" ht="12.75">
      <c r="C48" s="283"/>
      <c r="F48" s="283"/>
    </row>
    <row r="49" spans="3:6" s="280" customFormat="1" ht="12.75">
      <c r="C49" s="283"/>
      <c r="F49" s="283"/>
    </row>
    <row r="50" spans="3:6" s="280" customFormat="1" ht="12.75">
      <c r="C50" s="283"/>
      <c r="F50" s="283"/>
    </row>
    <row r="51" spans="3:6" s="280" customFormat="1" ht="12.75">
      <c r="C51" s="283"/>
      <c r="F51" s="283"/>
    </row>
    <row r="52" spans="3:6" s="280" customFormat="1" ht="12.75">
      <c r="C52" s="283"/>
      <c r="F52" s="283"/>
    </row>
    <row r="53" spans="3:6" s="280" customFormat="1" ht="12.75">
      <c r="C53" s="283"/>
      <c r="F53" s="283"/>
    </row>
    <row r="54" spans="3:6" s="280" customFormat="1" ht="12.75">
      <c r="C54" s="283"/>
      <c r="F54" s="283"/>
    </row>
    <row r="55" spans="3:6" s="280" customFormat="1" ht="12.75">
      <c r="C55" s="283"/>
      <c r="F55" s="283"/>
    </row>
    <row r="56" spans="3:6" s="280" customFormat="1" ht="12.75">
      <c r="C56" s="283"/>
      <c r="F56" s="283"/>
    </row>
    <row r="57" spans="3:6" s="280" customFormat="1" ht="12.75">
      <c r="C57" s="283"/>
      <c r="F57" s="283"/>
    </row>
    <row r="58" spans="3:6" s="280" customFormat="1" ht="12.75">
      <c r="C58" s="283"/>
      <c r="F58" s="283"/>
    </row>
    <row r="59" spans="3:6" s="280" customFormat="1" ht="12.75">
      <c r="C59" s="283"/>
      <c r="F59" s="283"/>
    </row>
    <row r="60" spans="3:6" s="280" customFormat="1" ht="12.75">
      <c r="C60" s="283"/>
      <c r="F60" s="283"/>
    </row>
    <row r="61" spans="3:6" s="280" customFormat="1" ht="12.75">
      <c r="C61" s="283"/>
      <c r="F61" s="283"/>
    </row>
    <row r="62" spans="3:6" s="280" customFormat="1" ht="12.75">
      <c r="C62" s="283"/>
      <c r="F62" s="283"/>
    </row>
    <row r="63" spans="3:6" s="280" customFormat="1" ht="12.75">
      <c r="C63" s="283"/>
      <c r="F63" s="283"/>
    </row>
    <row r="64" spans="3:6" s="280" customFormat="1" ht="12.75">
      <c r="C64" s="283"/>
      <c r="F64" s="283"/>
    </row>
    <row r="65" spans="3:6" s="280" customFormat="1" ht="12.75">
      <c r="C65" s="283"/>
      <c r="F65" s="283"/>
    </row>
    <row r="66" spans="3:6" s="280" customFormat="1" ht="12.75">
      <c r="C66" s="283"/>
      <c r="F66" s="283"/>
    </row>
    <row r="67" spans="3:6" s="280" customFormat="1" ht="12.75">
      <c r="C67" s="283"/>
      <c r="F67" s="283"/>
    </row>
    <row r="68" spans="3:6" s="280" customFormat="1" ht="12.75">
      <c r="C68" s="283"/>
      <c r="F68" s="283"/>
    </row>
    <row r="69" spans="3:6" s="280" customFormat="1" ht="12.75">
      <c r="C69" s="283"/>
      <c r="F69" s="283"/>
    </row>
    <row r="70" spans="3:6" s="280" customFormat="1" ht="12.75">
      <c r="C70" s="283"/>
      <c r="F70" s="283"/>
    </row>
    <row r="71" spans="3:6" s="280" customFormat="1" ht="12.75">
      <c r="C71" s="283"/>
      <c r="F71" s="283"/>
    </row>
    <row r="72" spans="3:6" s="280" customFormat="1" ht="12.75">
      <c r="C72" s="283"/>
      <c r="F72" s="283"/>
    </row>
    <row r="73" spans="3:6" s="280" customFormat="1" ht="12.75">
      <c r="C73" s="283"/>
      <c r="F73" s="283"/>
    </row>
    <row r="74" spans="3:6" s="280" customFormat="1" ht="12.75">
      <c r="C74" s="283"/>
      <c r="F74" s="283"/>
    </row>
    <row r="75" spans="3:6" s="280" customFormat="1" ht="12.75">
      <c r="C75" s="283"/>
      <c r="F75" s="283"/>
    </row>
    <row r="76" spans="3:6" s="280" customFormat="1" ht="12.75">
      <c r="C76" s="283"/>
      <c r="F76" s="283"/>
    </row>
    <row r="77" spans="3:6" s="280" customFormat="1" ht="12.75">
      <c r="C77" s="283"/>
      <c r="F77" s="283"/>
    </row>
    <row r="78" spans="3:6" s="280" customFormat="1" ht="12.75">
      <c r="C78" s="283"/>
      <c r="F78" s="283"/>
    </row>
    <row r="79" spans="3:6" s="280" customFormat="1" ht="12.75">
      <c r="C79" s="283"/>
      <c r="F79" s="283"/>
    </row>
    <row r="80" spans="3:6" s="280" customFormat="1" ht="12.75">
      <c r="C80" s="283"/>
      <c r="F80" s="283"/>
    </row>
    <row r="81" spans="3:6" s="280" customFormat="1" ht="12.75">
      <c r="C81" s="283"/>
      <c r="F81" s="283"/>
    </row>
    <row r="82" spans="3:6" s="280" customFormat="1" ht="12.75">
      <c r="C82" s="283"/>
      <c r="F82" s="283"/>
    </row>
    <row r="83" spans="3:6" s="280" customFormat="1" ht="12.75">
      <c r="C83" s="283"/>
      <c r="F83" s="283"/>
    </row>
    <row r="84" spans="3:6" s="280" customFormat="1" ht="12.75">
      <c r="C84" s="283"/>
      <c r="F84" s="283"/>
    </row>
    <row r="85" spans="3:6" s="280" customFormat="1" ht="12.75">
      <c r="C85" s="283"/>
      <c r="F85" s="283"/>
    </row>
    <row r="86" spans="3:6" s="280" customFormat="1" ht="12.75">
      <c r="C86" s="283"/>
      <c r="F86" s="283"/>
    </row>
    <row r="87" spans="3:6" s="280" customFormat="1" ht="12.75">
      <c r="C87" s="283"/>
      <c r="F87" s="283"/>
    </row>
    <row r="88" spans="3:6" s="280" customFormat="1" ht="12.75">
      <c r="C88" s="283"/>
      <c r="F88" s="283"/>
    </row>
    <row r="89" spans="3:6" s="280" customFormat="1" ht="12.75">
      <c r="C89" s="283"/>
      <c r="F89" s="283"/>
    </row>
    <row r="90" spans="3:6" s="280" customFormat="1" ht="12.75">
      <c r="C90" s="283"/>
      <c r="F90" s="283"/>
    </row>
    <row r="91" spans="3:6" s="280" customFormat="1" ht="12.75">
      <c r="C91" s="283"/>
      <c r="F91" s="283"/>
    </row>
    <row r="92" spans="3:6" s="280" customFormat="1" ht="12.75">
      <c r="C92" s="283"/>
      <c r="F92" s="283"/>
    </row>
    <row r="93" spans="3:6" s="280" customFormat="1" ht="12.75">
      <c r="C93" s="283"/>
      <c r="F93" s="283"/>
    </row>
    <row r="94" spans="3:6" s="280" customFormat="1" ht="12.75">
      <c r="C94" s="283"/>
      <c r="F94" s="283"/>
    </row>
    <row r="95" spans="3:6" s="280" customFormat="1" ht="12.75">
      <c r="C95" s="283"/>
      <c r="F95" s="283"/>
    </row>
    <row r="96" spans="3:6" s="280" customFormat="1" ht="12.75">
      <c r="C96" s="283"/>
      <c r="F96" s="283"/>
    </row>
    <row r="97" spans="3:6" s="280" customFormat="1" ht="12.75">
      <c r="C97" s="283"/>
      <c r="F97" s="283"/>
    </row>
    <row r="98" spans="3:6" s="280" customFormat="1" ht="12.75">
      <c r="C98" s="283"/>
      <c r="F98" s="283"/>
    </row>
    <row r="99" spans="3:6" s="280" customFormat="1" ht="12.75">
      <c r="C99" s="283"/>
      <c r="F99" s="283"/>
    </row>
    <row r="100" spans="3:6" s="280" customFormat="1" ht="12.75">
      <c r="C100" s="283"/>
      <c r="F100" s="283"/>
    </row>
    <row r="101" spans="3:6" s="280" customFormat="1" ht="12.75">
      <c r="C101" s="283"/>
      <c r="F101" s="283"/>
    </row>
    <row r="102" spans="3:6" s="280" customFormat="1" ht="12.75">
      <c r="C102" s="283"/>
      <c r="F102" s="283"/>
    </row>
    <row r="103" spans="3:6" s="280" customFormat="1" ht="12.75">
      <c r="C103" s="283"/>
      <c r="F103" s="283"/>
    </row>
    <row r="104" spans="3:6" s="280" customFormat="1" ht="12.75">
      <c r="C104" s="283"/>
      <c r="F104" s="283"/>
    </row>
    <row r="105" spans="3:6" s="280" customFormat="1" ht="12.75">
      <c r="C105" s="283"/>
      <c r="F105" s="283"/>
    </row>
    <row r="106" spans="3:6" s="280" customFormat="1" ht="12.75">
      <c r="C106" s="283"/>
      <c r="F106" s="283"/>
    </row>
    <row r="107" spans="3:6" s="280" customFormat="1" ht="12.75">
      <c r="C107" s="283"/>
      <c r="F107" s="283"/>
    </row>
    <row r="108" spans="3:6" s="280" customFormat="1" ht="12.75">
      <c r="C108" s="283"/>
      <c r="F108" s="283"/>
    </row>
    <row r="109" spans="3:6" s="280" customFormat="1" ht="12.75">
      <c r="C109" s="283"/>
      <c r="F109" s="283"/>
    </row>
    <row r="110" spans="3:6" s="280" customFormat="1" ht="12.75">
      <c r="C110" s="283"/>
      <c r="F110" s="283"/>
    </row>
    <row r="111" spans="3:6" s="280" customFormat="1" ht="12.75">
      <c r="C111" s="283"/>
      <c r="F111" s="283"/>
    </row>
    <row r="112" spans="3:6" s="280" customFormat="1" ht="12.75">
      <c r="C112" s="283"/>
      <c r="F112" s="283"/>
    </row>
    <row r="113" spans="3:6" s="280" customFormat="1" ht="12.75">
      <c r="C113" s="283"/>
      <c r="F113" s="283"/>
    </row>
    <row r="114" spans="3:6" s="280" customFormat="1" ht="12.75">
      <c r="C114" s="283"/>
      <c r="F114" s="283"/>
    </row>
    <row r="115" spans="3:6" s="280" customFormat="1" ht="12.75">
      <c r="C115" s="283"/>
      <c r="F115" s="283"/>
    </row>
    <row r="116" spans="3:6" s="280" customFormat="1" ht="12.75">
      <c r="C116" s="283"/>
      <c r="F116" s="283"/>
    </row>
    <row r="117" spans="3:6" s="280" customFormat="1" ht="12.75">
      <c r="C117" s="283"/>
      <c r="F117" s="283"/>
    </row>
    <row r="118" spans="3:6" s="280" customFormat="1" ht="12.75">
      <c r="C118" s="283"/>
      <c r="F118" s="283"/>
    </row>
    <row r="119" spans="3:6" s="280" customFormat="1" ht="12.75">
      <c r="C119" s="283"/>
      <c r="F119" s="283"/>
    </row>
    <row r="120" spans="3:6" s="280" customFormat="1" ht="12.75">
      <c r="C120" s="283"/>
      <c r="F120" s="283"/>
    </row>
    <row r="121" spans="3:6" s="280" customFormat="1" ht="12.75">
      <c r="C121" s="283"/>
      <c r="F121" s="283"/>
    </row>
    <row r="122" spans="3:6" s="280" customFormat="1" ht="12.75">
      <c r="C122" s="283"/>
      <c r="F122" s="283"/>
    </row>
    <row r="123" spans="3:6" s="280" customFormat="1" ht="12.75">
      <c r="C123" s="283"/>
      <c r="F123" s="283"/>
    </row>
    <row r="124" spans="3:6" s="280" customFormat="1" ht="12.75">
      <c r="C124" s="283"/>
      <c r="F124" s="283"/>
    </row>
    <row r="125" spans="3:6" s="280" customFormat="1" ht="12.75">
      <c r="C125" s="283"/>
      <c r="F125" s="283"/>
    </row>
    <row r="126" spans="3:6" s="280" customFormat="1" ht="12.75">
      <c r="C126" s="283"/>
      <c r="F126" s="283"/>
    </row>
    <row r="127" spans="3:6" s="280" customFormat="1" ht="12.75">
      <c r="C127" s="283"/>
      <c r="F127" s="283"/>
    </row>
    <row r="128" spans="3:6" s="280" customFormat="1" ht="12.75">
      <c r="C128" s="283"/>
      <c r="F128" s="283"/>
    </row>
    <row r="129" spans="3:6" s="280" customFormat="1" ht="12.75">
      <c r="C129" s="283"/>
      <c r="F129" s="283"/>
    </row>
    <row r="130" spans="3:6" s="280" customFormat="1" ht="12.75">
      <c r="C130" s="283"/>
      <c r="F130" s="283"/>
    </row>
    <row r="131" spans="3:6" s="280" customFormat="1" ht="12.75">
      <c r="C131" s="283"/>
      <c r="F131" s="283"/>
    </row>
    <row r="132" spans="3:6" s="280" customFormat="1" ht="12.75">
      <c r="C132" s="283"/>
      <c r="F132" s="283"/>
    </row>
    <row r="133" spans="3:6" s="280" customFormat="1" ht="12.75">
      <c r="C133" s="283"/>
      <c r="F133" s="283"/>
    </row>
    <row r="134" spans="3:6" s="280" customFormat="1" ht="12.75">
      <c r="C134" s="283"/>
      <c r="F134" s="283"/>
    </row>
    <row r="135" spans="3:6" s="280" customFormat="1" ht="12.75">
      <c r="C135" s="283"/>
      <c r="F135" s="283"/>
    </row>
    <row r="136" spans="3:6" s="280" customFormat="1" ht="12.75">
      <c r="C136" s="283"/>
      <c r="F136" s="283"/>
    </row>
    <row r="137" spans="3:6" s="280" customFormat="1" ht="12.75">
      <c r="C137" s="283"/>
      <c r="F137" s="283"/>
    </row>
    <row r="138" spans="3:6" s="280" customFormat="1" ht="12.75">
      <c r="C138" s="283"/>
      <c r="F138" s="283"/>
    </row>
    <row r="139" spans="3:6" s="280" customFormat="1" ht="12.75">
      <c r="C139" s="283"/>
      <c r="F139" s="283"/>
    </row>
    <row r="140" spans="3:6" s="280" customFormat="1" ht="12.75">
      <c r="C140" s="283"/>
      <c r="F140" s="283"/>
    </row>
    <row r="141" spans="3:6" s="280" customFormat="1" ht="12.75">
      <c r="C141" s="283"/>
      <c r="F141" s="283"/>
    </row>
    <row r="142" spans="3:6" s="280" customFormat="1" ht="12.75">
      <c r="C142" s="283"/>
      <c r="F142" s="283"/>
    </row>
    <row r="143" spans="3:6" s="280" customFormat="1" ht="12.75">
      <c r="C143" s="283"/>
      <c r="F143" s="283"/>
    </row>
    <row r="144" spans="3:6" s="280" customFormat="1" ht="12.75">
      <c r="C144" s="283"/>
      <c r="F144" s="283"/>
    </row>
    <row r="145" spans="3:6" s="280" customFormat="1" ht="12.75">
      <c r="C145" s="283"/>
      <c r="F145" s="283"/>
    </row>
    <row r="146" spans="3:6" s="280" customFormat="1" ht="12.75">
      <c r="C146" s="283"/>
      <c r="F146" s="283"/>
    </row>
    <row r="147" spans="3:6" s="280" customFormat="1" ht="12.75">
      <c r="C147" s="283"/>
      <c r="F147" s="283"/>
    </row>
    <row r="148" spans="3:6" s="280" customFormat="1" ht="12.75">
      <c r="C148" s="283"/>
      <c r="F148" s="283"/>
    </row>
    <row r="149" spans="3:6" s="280" customFormat="1" ht="12.75">
      <c r="C149" s="283"/>
      <c r="F149" s="283"/>
    </row>
    <row r="150" spans="3:6" s="280" customFormat="1" ht="12.75">
      <c r="C150" s="283"/>
      <c r="F150" s="283"/>
    </row>
    <row r="151" spans="3:6" s="280" customFormat="1" ht="12.75">
      <c r="C151" s="283"/>
      <c r="F151" s="283"/>
    </row>
    <row r="152" spans="3:6" s="280" customFormat="1" ht="12.75">
      <c r="C152" s="283"/>
      <c r="F152" s="283"/>
    </row>
    <row r="153" spans="3:6" s="280" customFormat="1" ht="12.75">
      <c r="C153" s="283"/>
      <c r="F153" s="283"/>
    </row>
    <row r="154" spans="3:6" s="280" customFormat="1" ht="12.75">
      <c r="C154" s="283"/>
      <c r="F154" s="283"/>
    </row>
    <row r="155" spans="3:6" s="280" customFormat="1" ht="12.75">
      <c r="C155" s="283"/>
      <c r="F155" s="283"/>
    </row>
    <row r="156" spans="3:6" s="280" customFormat="1" ht="12.75">
      <c r="C156" s="283"/>
      <c r="F156" s="283"/>
    </row>
    <row r="157" spans="3:6" s="280" customFormat="1" ht="12.75">
      <c r="C157" s="283"/>
      <c r="F157" s="283"/>
    </row>
    <row r="158" spans="3:6" s="280" customFormat="1" ht="12.75">
      <c r="C158" s="283"/>
      <c r="F158" s="283"/>
    </row>
    <row r="159" spans="3:6" s="280" customFormat="1" ht="12.75">
      <c r="C159" s="283"/>
      <c r="F159" s="283"/>
    </row>
    <row r="160" spans="3:6" s="280" customFormat="1" ht="12.75">
      <c r="C160" s="283"/>
      <c r="F160" s="283"/>
    </row>
    <row r="161" spans="3:6" s="280" customFormat="1" ht="12.75">
      <c r="C161" s="283"/>
      <c r="F161" s="283"/>
    </row>
    <row r="162" spans="3:6" s="280" customFormat="1" ht="12.75">
      <c r="C162" s="283"/>
      <c r="F162" s="283"/>
    </row>
    <row r="163" spans="3:6" s="280" customFormat="1" ht="12.75">
      <c r="C163" s="283"/>
      <c r="F163" s="283"/>
    </row>
    <row r="164" spans="3:6" s="280" customFormat="1" ht="12.75">
      <c r="C164" s="283"/>
      <c r="F164" s="283"/>
    </row>
    <row r="165" spans="3:6" s="280" customFormat="1" ht="12.75">
      <c r="C165" s="283"/>
      <c r="F165" s="283"/>
    </row>
    <row r="166" spans="3:6" s="280" customFormat="1" ht="12.75">
      <c r="C166" s="283"/>
      <c r="F166" s="283"/>
    </row>
    <row r="167" spans="3:6" s="280" customFormat="1" ht="12.75">
      <c r="C167" s="283"/>
      <c r="F167" s="283"/>
    </row>
    <row r="168" spans="3:6" s="280" customFormat="1" ht="12.75">
      <c r="C168" s="283"/>
      <c r="F168" s="283"/>
    </row>
    <row r="169" spans="3:6" s="280" customFormat="1" ht="12.75">
      <c r="C169" s="283"/>
      <c r="F169" s="283"/>
    </row>
    <row r="170" spans="3:6" s="280" customFormat="1" ht="12.75">
      <c r="C170" s="283"/>
      <c r="F170" s="283"/>
    </row>
    <row r="171" spans="3:6" s="280" customFormat="1" ht="12.75">
      <c r="C171" s="283"/>
      <c r="F171" s="283"/>
    </row>
    <row r="172" spans="3:6" s="280" customFormat="1" ht="12.75">
      <c r="C172" s="283"/>
      <c r="F172" s="283"/>
    </row>
    <row r="173" spans="3:6" s="280" customFormat="1" ht="12.75">
      <c r="C173" s="283"/>
      <c r="F173" s="283"/>
    </row>
    <row r="174" spans="3:6" s="280" customFormat="1" ht="12.75">
      <c r="C174" s="283"/>
      <c r="F174" s="283"/>
    </row>
    <row r="175" spans="3:6" s="280" customFormat="1" ht="12.75">
      <c r="C175" s="283"/>
      <c r="F175" s="283"/>
    </row>
    <row r="176" spans="3:6" s="280" customFormat="1" ht="12.75">
      <c r="C176" s="283"/>
      <c r="F176" s="283"/>
    </row>
    <row r="177" spans="3:6" s="280" customFormat="1" ht="12.75">
      <c r="C177" s="283"/>
      <c r="F177" s="283"/>
    </row>
    <row r="178" spans="3:6" s="280" customFormat="1" ht="12.75">
      <c r="C178" s="283"/>
      <c r="F178" s="283"/>
    </row>
    <row r="179" spans="3:6" s="280" customFormat="1" ht="12.75">
      <c r="C179" s="283"/>
      <c r="F179" s="283"/>
    </row>
    <row r="180" spans="3:6" s="280" customFormat="1" ht="12.75">
      <c r="C180" s="283"/>
      <c r="F180" s="283"/>
    </row>
    <row r="181" spans="3:6" s="280" customFormat="1" ht="12.75">
      <c r="C181" s="283"/>
      <c r="F181" s="283"/>
    </row>
    <row r="182" spans="3:6" s="280" customFormat="1" ht="12.75">
      <c r="C182" s="283"/>
      <c r="F182" s="283"/>
    </row>
    <row r="183" spans="3:6" s="280" customFormat="1" ht="12.75">
      <c r="C183" s="283"/>
      <c r="F183" s="283"/>
    </row>
    <row r="184" spans="3:6" s="280" customFormat="1" ht="12.75">
      <c r="C184" s="283"/>
      <c r="F184" s="283"/>
    </row>
    <row r="185" spans="3:6" s="280" customFormat="1" ht="12.75">
      <c r="C185" s="283"/>
      <c r="F185" s="283"/>
    </row>
    <row r="186" spans="3:6" s="280" customFormat="1" ht="12.75">
      <c r="C186" s="283"/>
      <c r="F186" s="283"/>
    </row>
    <row r="187" spans="3:6" s="280" customFormat="1" ht="12.75">
      <c r="C187" s="283"/>
      <c r="F187" s="283"/>
    </row>
    <row r="188" spans="3:6" s="280" customFormat="1" ht="12.75">
      <c r="C188" s="283"/>
      <c r="F188" s="283"/>
    </row>
    <row r="189" spans="3:6" s="280" customFormat="1" ht="12.75">
      <c r="C189" s="283"/>
      <c r="F189" s="283"/>
    </row>
    <row r="190" spans="3:6" s="280" customFormat="1" ht="12.75">
      <c r="C190" s="283"/>
      <c r="F190" s="283"/>
    </row>
    <row r="191" spans="3:6" s="280" customFormat="1" ht="12.75">
      <c r="C191" s="283"/>
      <c r="F191" s="283"/>
    </row>
    <row r="192" spans="3:6" s="280" customFormat="1" ht="12.75">
      <c r="C192" s="283"/>
      <c r="F192" s="283"/>
    </row>
    <row r="193" spans="3:6" s="280" customFormat="1" ht="12.75">
      <c r="C193" s="283"/>
      <c r="F193" s="283"/>
    </row>
    <row r="194" spans="3:6" s="280" customFormat="1" ht="12.75">
      <c r="C194" s="283"/>
      <c r="F194" s="283"/>
    </row>
    <row r="195" spans="3:6" s="280" customFormat="1" ht="12.75">
      <c r="C195" s="283"/>
      <c r="F195" s="283"/>
    </row>
    <row r="196" spans="3:6" s="280" customFormat="1" ht="12.75">
      <c r="C196" s="283"/>
      <c r="F196" s="283"/>
    </row>
    <row r="197" spans="3:6" s="280" customFormat="1" ht="12.75">
      <c r="C197" s="283"/>
      <c r="F197" s="283"/>
    </row>
    <row r="198" spans="3:6" s="280" customFormat="1" ht="12.75">
      <c r="C198" s="283"/>
      <c r="F198" s="283"/>
    </row>
    <row r="199" spans="3:6" s="280" customFormat="1" ht="12.75">
      <c r="C199" s="283"/>
      <c r="F199" s="283"/>
    </row>
    <row r="200" spans="3:6" s="280" customFormat="1" ht="12.75">
      <c r="C200" s="283"/>
      <c r="F200" s="283"/>
    </row>
    <row r="201" spans="3:6" s="280" customFormat="1" ht="12.75">
      <c r="C201" s="283"/>
      <c r="F201" s="283"/>
    </row>
    <row r="202" spans="3:6" s="280" customFormat="1" ht="12.75">
      <c r="C202" s="283"/>
      <c r="F202" s="283"/>
    </row>
    <row r="203" spans="3:6" s="280" customFormat="1" ht="12.75">
      <c r="C203" s="283"/>
      <c r="F203" s="283"/>
    </row>
    <row r="204" spans="3:6" s="280" customFormat="1" ht="12.75">
      <c r="C204" s="283"/>
      <c r="F204" s="283"/>
    </row>
    <row r="205" spans="3:6" s="280" customFormat="1" ht="12.75">
      <c r="C205" s="283"/>
      <c r="F205" s="283"/>
    </row>
    <row r="206" spans="3:6" s="280" customFormat="1" ht="12.75">
      <c r="C206" s="283"/>
      <c r="F206" s="283"/>
    </row>
    <row r="207" spans="3:6" s="280" customFormat="1" ht="12.75">
      <c r="C207" s="283"/>
      <c r="F207" s="283"/>
    </row>
    <row r="208" spans="3:6" s="280" customFormat="1" ht="12.75">
      <c r="C208" s="283"/>
      <c r="F208" s="283"/>
    </row>
    <row r="209" spans="3:6" s="280" customFormat="1" ht="12.75">
      <c r="C209" s="283"/>
      <c r="F209" s="283"/>
    </row>
    <row r="210" spans="3:6" s="280" customFormat="1" ht="12.75">
      <c r="C210" s="283"/>
      <c r="F210" s="283"/>
    </row>
    <row r="211" spans="3:6" s="280" customFormat="1" ht="12.75">
      <c r="C211" s="283"/>
      <c r="F211" s="283"/>
    </row>
    <row r="212" spans="3:6" s="280" customFormat="1" ht="12.75">
      <c r="C212" s="283"/>
      <c r="F212" s="283"/>
    </row>
    <row r="213" spans="3:6" s="280" customFormat="1" ht="12.75">
      <c r="C213" s="283"/>
      <c r="F213" s="283"/>
    </row>
    <row r="214" spans="3:6" s="280" customFormat="1" ht="12.75">
      <c r="C214" s="283"/>
      <c r="F214" s="283"/>
    </row>
    <row r="215" spans="3:6" s="280" customFormat="1" ht="12.75">
      <c r="C215" s="283"/>
      <c r="F215" s="283"/>
    </row>
    <row r="216" spans="3:6" s="280" customFormat="1" ht="12.75">
      <c r="C216" s="283"/>
      <c r="F216" s="283"/>
    </row>
    <row r="217" spans="3:6" s="280" customFormat="1" ht="12.75">
      <c r="C217" s="283"/>
      <c r="F217" s="283"/>
    </row>
    <row r="218" spans="3:6" s="280" customFormat="1" ht="12.75">
      <c r="C218" s="283"/>
      <c r="F218" s="283"/>
    </row>
    <row r="219" spans="3:6" s="280" customFormat="1" ht="12.75">
      <c r="C219" s="283"/>
      <c r="F219" s="283"/>
    </row>
    <row r="220" spans="3:6" s="280" customFormat="1" ht="12.75">
      <c r="C220" s="283"/>
      <c r="F220" s="283"/>
    </row>
    <row r="221" spans="3:6" s="280" customFormat="1" ht="12.75">
      <c r="C221" s="283"/>
      <c r="F221" s="283"/>
    </row>
    <row r="222" spans="3:6" s="280" customFormat="1" ht="12.75">
      <c r="C222" s="283"/>
      <c r="F222" s="283"/>
    </row>
    <row r="223" spans="3:6" s="280" customFormat="1" ht="12.75">
      <c r="C223" s="283"/>
      <c r="F223" s="283"/>
    </row>
    <row r="224" spans="3:6" s="280" customFormat="1" ht="12.75">
      <c r="C224" s="283"/>
      <c r="F224" s="283"/>
    </row>
    <row r="225" spans="3:6" s="280" customFormat="1" ht="12.75">
      <c r="C225" s="283"/>
      <c r="F225" s="283"/>
    </row>
    <row r="226" spans="3:6" s="280" customFormat="1" ht="12.75">
      <c r="C226" s="283"/>
      <c r="F226" s="283"/>
    </row>
    <row r="227" spans="3:6" s="280" customFormat="1" ht="12.75">
      <c r="C227" s="283"/>
      <c r="F227" s="283"/>
    </row>
    <row r="228" spans="3:6" s="280" customFormat="1" ht="12.75">
      <c r="C228" s="283"/>
      <c r="F228" s="283"/>
    </row>
    <row r="229" spans="3:6" s="280" customFormat="1" ht="12.75">
      <c r="C229" s="283"/>
      <c r="F229" s="283"/>
    </row>
    <row r="230" spans="3:6" s="280" customFormat="1" ht="12.75">
      <c r="C230" s="283"/>
      <c r="F230" s="283"/>
    </row>
    <row r="231" spans="3:6" s="280" customFormat="1" ht="12.75">
      <c r="C231" s="283"/>
      <c r="F231" s="283"/>
    </row>
    <row r="232" spans="3:6" s="280" customFormat="1" ht="12.75">
      <c r="C232" s="283"/>
      <c r="F232" s="283"/>
    </row>
    <row r="233" spans="3:6" s="280" customFormat="1" ht="12.75">
      <c r="C233" s="283"/>
      <c r="F233" s="283"/>
    </row>
    <row r="234" spans="3:6" s="280" customFormat="1" ht="12.75">
      <c r="C234" s="283"/>
      <c r="F234" s="283"/>
    </row>
    <row r="235" spans="3:6" s="280" customFormat="1" ht="12.75">
      <c r="C235" s="283"/>
      <c r="F235" s="283"/>
    </row>
    <row r="236" spans="3:6" s="280" customFormat="1" ht="12.75">
      <c r="C236" s="283"/>
      <c r="F236" s="283"/>
    </row>
    <row r="237" spans="3:6" s="280" customFormat="1" ht="12.75">
      <c r="C237" s="283"/>
      <c r="F237" s="283"/>
    </row>
    <row r="238" spans="3:6" s="280" customFormat="1" ht="12.75">
      <c r="C238" s="283"/>
      <c r="F238" s="283"/>
    </row>
    <row r="239" spans="3:6" s="280" customFormat="1" ht="12.75">
      <c r="C239" s="283"/>
      <c r="F239" s="283"/>
    </row>
    <row r="240" spans="3:6" s="280" customFormat="1" ht="12.75">
      <c r="C240" s="283"/>
      <c r="F240" s="283"/>
    </row>
    <row r="241" spans="3:6" s="280" customFormat="1" ht="12.75">
      <c r="C241" s="283"/>
      <c r="F241" s="283"/>
    </row>
    <row r="242" spans="3:6" s="280" customFormat="1" ht="12.75">
      <c r="C242" s="283"/>
      <c r="F242" s="283"/>
    </row>
    <row r="243" spans="3:6" s="280" customFormat="1" ht="12.75">
      <c r="C243" s="283"/>
      <c r="F243" s="283"/>
    </row>
    <row r="244" spans="3:6" s="280" customFormat="1" ht="12.75">
      <c r="C244" s="283"/>
      <c r="F244" s="283"/>
    </row>
    <row r="245" spans="3:6" s="280" customFormat="1" ht="12.75">
      <c r="C245" s="283"/>
      <c r="F245" s="283"/>
    </row>
    <row r="246" spans="3:6" s="280" customFormat="1" ht="12.75">
      <c r="C246" s="283"/>
      <c r="F246" s="283"/>
    </row>
    <row r="247" spans="3:6" s="280" customFormat="1" ht="12.75">
      <c r="C247" s="283"/>
      <c r="F247" s="283"/>
    </row>
    <row r="248" spans="3:6" s="280" customFormat="1" ht="12.75">
      <c r="C248" s="283"/>
      <c r="F248" s="283"/>
    </row>
    <row r="249" spans="3:6" s="280" customFormat="1" ht="12.75">
      <c r="C249" s="283"/>
      <c r="F249" s="283"/>
    </row>
    <row r="250" spans="3:6" s="280" customFormat="1" ht="12.75">
      <c r="C250" s="283"/>
      <c r="F250" s="283"/>
    </row>
    <row r="251" spans="3:6" s="280" customFormat="1" ht="12.75">
      <c r="C251" s="283"/>
      <c r="F251" s="283"/>
    </row>
    <row r="252" spans="3:6" s="280" customFormat="1" ht="12.75">
      <c r="C252" s="283"/>
      <c r="F252" s="283"/>
    </row>
    <row r="253" spans="3:6" s="280" customFormat="1" ht="12.75">
      <c r="C253" s="283"/>
      <c r="F253" s="283"/>
    </row>
    <row r="254" spans="3:6" s="280" customFormat="1" ht="12.75">
      <c r="C254" s="283"/>
      <c r="F254" s="283"/>
    </row>
    <row r="255" spans="3:6" s="280" customFormat="1" ht="12.75">
      <c r="C255" s="283"/>
      <c r="F255" s="283"/>
    </row>
  </sheetData>
  <sheetProtection/>
  <mergeCells count="7">
    <mergeCell ref="A1:B2"/>
    <mergeCell ref="A19:H19"/>
    <mergeCell ref="A9:B9"/>
    <mergeCell ref="A22:B22"/>
    <mergeCell ref="A3:H4"/>
    <mergeCell ref="A5:H5"/>
    <mergeCell ref="A6:H6"/>
  </mergeCells>
  <printOptions horizontalCentered="1"/>
  <pageMargins left="0.03937007874015748" right="0.03937007874015748" top="0.5905511811023623" bottom="0.5905511811023623" header="0.5118110236220472" footer="0.5118110236220472"/>
  <pageSetup firstPageNumber="618" useFirstPageNumber="1" horizontalDpi="600" verticalDpi="600" orientation="portrait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0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4.00390625" style="126" bestFit="1" customWidth="1"/>
    <col min="2" max="2" width="4.421875" style="141" bestFit="1" customWidth="1"/>
    <col min="3" max="3" width="48.57421875" style="0" customWidth="1"/>
    <col min="4" max="4" width="12.7109375" style="88" customWidth="1"/>
    <col min="5" max="5" width="14.140625" style="88" customWidth="1"/>
    <col min="6" max="6" width="13.28125" style="88" customWidth="1"/>
    <col min="7" max="7" width="12.7109375" style="88" customWidth="1"/>
    <col min="8" max="8" width="8.00390625" style="0" customWidth="1"/>
    <col min="9" max="9" width="7.8515625" style="0" customWidth="1"/>
  </cols>
  <sheetData>
    <row r="1" spans="1:9" s="3" customFormat="1" ht="30" customHeight="1">
      <c r="A1" s="321" t="s">
        <v>5</v>
      </c>
      <c r="B1" s="321"/>
      <c r="C1" s="321"/>
      <c r="D1" s="321"/>
      <c r="E1" s="321"/>
      <c r="F1" s="321"/>
      <c r="G1" s="321"/>
      <c r="H1" s="321"/>
      <c r="I1" s="321"/>
    </row>
    <row r="2" spans="1:9" s="3" customFormat="1" ht="25.5" customHeight="1">
      <c r="A2" s="324" t="s">
        <v>282</v>
      </c>
      <c r="B2" s="324"/>
      <c r="C2" s="324"/>
      <c r="D2" s="324"/>
      <c r="E2" s="324"/>
      <c r="F2" s="324"/>
      <c r="G2" s="324"/>
      <c r="H2" s="324"/>
      <c r="I2" s="324"/>
    </row>
    <row r="3" spans="1:9" s="3" customFormat="1" ht="27" customHeight="1">
      <c r="A3" s="325" t="s">
        <v>280</v>
      </c>
      <c r="B3" s="325"/>
      <c r="C3" s="325"/>
      <c r="D3" s="129" t="s">
        <v>296</v>
      </c>
      <c r="E3" s="129" t="s">
        <v>291</v>
      </c>
      <c r="F3" s="129" t="s">
        <v>285</v>
      </c>
      <c r="G3" s="310" t="s">
        <v>297</v>
      </c>
      <c r="H3" s="130" t="s">
        <v>281</v>
      </c>
      <c r="I3" s="130" t="s">
        <v>281</v>
      </c>
    </row>
    <row r="4" spans="1:9" s="3" customFormat="1" ht="11.25" customHeight="1">
      <c r="A4" s="326">
        <v>1</v>
      </c>
      <c r="B4" s="326"/>
      <c r="C4" s="326"/>
      <c r="D4" s="144">
        <v>2</v>
      </c>
      <c r="E4" s="144">
        <v>3</v>
      </c>
      <c r="F4" s="144">
        <v>4</v>
      </c>
      <c r="G4" s="145">
        <v>5</v>
      </c>
      <c r="H4" s="146" t="s">
        <v>286</v>
      </c>
      <c r="I4" s="146" t="s">
        <v>287</v>
      </c>
    </row>
    <row r="5" spans="1:11" s="3" customFormat="1" ht="21.75" customHeight="1">
      <c r="A5" s="23">
        <v>6</v>
      </c>
      <c r="B5" s="117"/>
      <c r="C5" s="11" t="s">
        <v>32</v>
      </c>
      <c r="D5" s="142">
        <f>D6+D16+D25+D30+D34</f>
        <v>529439358.45</v>
      </c>
      <c r="E5" s="142">
        <f>E6+E16+E25+E30+E34</f>
        <v>1471108000</v>
      </c>
      <c r="F5" s="142">
        <f>F6+F16+F25+F30+F34</f>
        <v>1471108000</v>
      </c>
      <c r="G5" s="142">
        <f>G6+G16+G25+G30+G34</f>
        <v>782309380.2099999</v>
      </c>
      <c r="H5" s="143">
        <f>G5/D5*100</f>
        <v>147.76184802359776</v>
      </c>
      <c r="I5" s="143">
        <f>G5/F5*100</f>
        <v>53.17824253623799</v>
      </c>
      <c r="K5" s="4"/>
    </row>
    <row r="6" spans="1:11" s="27" customFormat="1" ht="24" customHeight="1">
      <c r="A6" s="120">
        <v>63</v>
      </c>
      <c r="B6" s="46"/>
      <c r="C6" s="46" t="s">
        <v>245</v>
      </c>
      <c r="D6" s="147">
        <f>D7+D10+D13</f>
        <v>90879988.45</v>
      </c>
      <c r="E6" s="147">
        <f>E7+E10+E13</f>
        <v>131534000</v>
      </c>
      <c r="F6" s="147">
        <f>F7+F10+F13</f>
        <v>131534000</v>
      </c>
      <c r="G6" s="147">
        <f>G7+G10+G13</f>
        <v>52349594.06</v>
      </c>
      <c r="H6" s="143">
        <f aca="true" t="shared" si="0" ref="H6:H43">G6/D6*100</f>
        <v>57.60299374245794</v>
      </c>
      <c r="I6" s="143">
        <f aca="true" t="shared" si="1" ref="I6:I43">G6/F6*100</f>
        <v>39.79928692201256</v>
      </c>
      <c r="K6" s="4"/>
    </row>
    <row r="7" spans="1:11" s="27" customFormat="1" ht="26.25" customHeight="1">
      <c r="A7" s="120">
        <v>632</v>
      </c>
      <c r="B7" s="102"/>
      <c r="C7" s="46" t="s">
        <v>224</v>
      </c>
      <c r="D7" s="147">
        <f>D8+D9</f>
        <v>0</v>
      </c>
      <c r="E7" s="147">
        <f>E8+E9</f>
        <v>5722000</v>
      </c>
      <c r="F7" s="147">
        <f>F8+F9</f>
        <v>5722000</v>
      </c>
      <c r="G7" s="147">
        <f>G8+G9</f>
        <v>1661369.51</v>
      </c>
      <c r="H7" s="148" t="s">
        <v>233</v>
      </c>
      <c r="I7" s="148">
        <f t="shared" si="1"/>
        <v>29.03476948619364</v>
      </c>
      <c r="K7" s="4"/>
    </row>
    <row r="8" spans="1:11" s="27" customFormat="1" ht="12" customHeight="1">
      <c r="A8" s="46"/>
      <c r="B8" s="44">
        <v>6321</v>
      </c>
      <c r="C8" s="44" t="s">
        <v>225</v>
      </c>
      <c r="D8" s="149">
        <v>0</v>
      </c>
      <c r="E8" s="257">
        <v>552000</v>
      </c>
      <c r="F8" s="257">
        <v>552000</v>
      </c>
      <c r="G8" s="149">
        <v>597301.29</v>
      </c>
      <c r="H8" s="150" t="s">
        <v>233</v>
      </c>
      <c r="I8" s="150">
        <f t="shared" si="1"/>
        <v>108.20675543478262</v>
      </c>
      <c r="K8" s="4"/>
    </row>
    <row r="9" spans="1:11" s="27" customFormat="1" ht="12" customHeight="1">
      <c r="A9" s="46"/>
      <c r="B9" s="44">
        <v>6322</v>
      </c>
      <c r="C9" s="44" t="s">
        <v>256</v>
      </c>
      <c r="D9" s="149">
        <v>0</v>
      </c>
      <c r="E9" s="257">
        <v>5170000</v>
      </c>
      <c r="F9" s="257">
        <v>5170000</v>
      </c>
      <c r="G9" s="149">
        <v>1064068.22</v>
      </c>
      <c r="H9" s="150" t="s">
        <v>233</v>
      </c>
      <c r="I9" s="150">
        <f t="shared" si="1"/>
        <v>20.581590328820116</v>
      </c>
      <c r="K9" s="4"/>
    </row>
    <row r="10" spans="1:11" s="27" customFormat="1" ht="14.25" customHeight="1">
      <c r="A10" s="46">
        <v>633</v>
      </c>
      <c r="B10" s="46"/>
      <c r="C10" s="46" t="s">
        <v>246</v>
      </c>
      <c r="D10" s="147">
        <f>D11+D12</f>
        <v>20801204.91</v>
      </c>
      <c r="E10" s="147">
        <f>E11+E12</f>
        <v>30359000</v>
      </c>
      <c r="F10" s="147">
        <f>F11+F12</f>
        <v>30359000</v>
      </c>
      <c r="G10" s="147">
        <f>G11+G12</f>
        <v>11808830.94</v>
      </c>
      <c r="H10" s="151">
        <f t="shared" si="0"/>
        <v>56.76993708341869</v>
      </c>
      <c r="I10" s="151">
        <f t="shared" si="1"/>
        <v>38.897298791132776</v>
      </c>
      <c r="K10" s="4"/>
    </row>
    <row r="11" spans="1:11" s="45" customFormat="1" ht="14.25" customHeight="1">
      <c r="A11" s="44"/>
      <c r="B11" s="44">
        <v>6331</v>
      </c>
      <c r="C11" s="44" t="s">
        <v>247</v>
      </c>
      <c r="D11" s="149">
        <v>80022.02</v>
      </c>
      <c r="E11" s="257">
        <v>909000</v>
      </c>
      <c r="F11" s="257">
        <v>909000</v>
      </c>
      <c r="G11" s="149">
        <v>239973.07</v>
      </c>
      <c r="H11" s="152">
        <f t="shared" si="0"/>
        <v>299.8837944855679</v>
      </c>
      <c r="I11" s="258">
        <f t="shared" si="1"/>
        <v>26.39967766776678</v>
      </c>
      <c r="K11" s="4"/>
    </row>
    <row r="12" spans="1:11" s="45" customFormat="1" ht="13.5" customHeight="1">
      <c r="A12" s="44"/>
      <c r="B12" s="44">
        <v>6332</v>
      </c>
      <c r="C12" s="44" t="s">
        <v>269</v>
      </c>
      <c r="D12" s="149">
        <v>20721182.89</v>
      </c>
      <c r="E12" s="257">
        <v>29450000</v>
      </c>
      <c r="F12" s="257">
        <v>29450000</v>
      </c>
      <c r="G12" s="149">
        <v>11568857.87</v>
      </c>
      <c r="H12" s="152">
        <f t="shared" si="0"/>
        <v>55.83106877350667</v>
      </c>
      <c r="I12" s="258">
        <f t="shared" si="1"/>
        <v>39.28304879456706</v>
      </c>
      <c r="K12" s="4"/>
    </row>
    <row r="13" spans="1:11" s="27" customFormat="1" ht="25.5">
      <c r="A13" s="120">
        <v>638</v>
      </c>
      <c r="B13" s="46"/>
      <c r="C13" s="46" t="s">
        <v>248</v>
      </c>
      <c r="D13" s="147">
        <f>D14+D15</f>
        <v>70078783.54</v>
      </c>
      <c r="E13" s="147">
        <f>E14+E15</f>
        <v>95453000</v>
      </c>
      <c r="F13" s="147">
        <f>F14+F15</f>
        <v>95453000</v>
      </c>
      <c r="G13" s="147">
        <f>G14+G15</f>
        <v>38879393.61</v>
      </c>
      <c r="H13" s="151">
        <f t="shared" si="0"/>
        <v>55.47954979527887</v>
      </c>
      <c r="I13" s="151">
        <f t="shared" si="1"/>
        <v>40.73145276733052</v>
      </c>
      <c r="K13" s="4"/>
    </row>
    <row r="14" spans="1:11" s="45" customFormat="1" ht="24.75" customHeight="1">
      <c r="A14" s="44"/>
      <c r="B14" s="212">
        <v>6381</v>
      </c>
      <c r="C14" s="44" t="s">
        <v>154</v>
      </c>
      <c r="D14" s="149">
        <v>1724730.78</v>
      </c>
      <c r="E14" s="257">
        <v>5682000</v>
      </c>
      <c r="F14" s="257">
        <v>5682000</v>
      </c>
      <c r="G14" s="149">
        <v>2295344.9</v>
      </c>
      <c r="H14" s="152">
        <f t="shared" si="0"/>
        <v>133.08424286368913</v>
      </c>
      <c r="I14" s="258">
        <f t="shared" si="1"/>
        <v>40.39677754311862</v>
      </c>
      <c r="K14" s="4"/>
    </row>
    <row r="15" spans="1:11" s="45" customFormat="1" ht="24.75" customHeight="1">
      <c r="A15" s="44"/>
      <c r="B15" s="132">
        <v>6382</v>
      </c>
      <c r="C15" s="44" t="s">
        <v>155</v>
      </c>
      <c r="D15" s="149">
        <v>68354052.76</v>
      </c>
      <c r="E15" s="257">
        <v>89771000</v>
      </c>
      <c r="F15" s="257">
        <v>89771000</v>
      </c>
      <c r="G15" s="149">
        <v>36584048.71</v>
      </c>
      <c r="H15" s="152">
        <f t="shared" si="0"/>
        <v>53.521403973589344</v>
      </c>
      <c r="I15" s="258">
        <f t="shared" si="1"/>
        <v>40.75263582894254</v>
      </c>
      <c r="K15" s="4"/>
    </row>
    <row r="16" spans="1:11" s="3" customFormat="1" ht="13.5" customHeight="1">
      <c r="A16" s="46">
        <v>64</v>
      </c>
      <c r="B16" s="117"/>
      <c r="C16" s="23" t="s">
        <v>33</v>
      </c>
      <c r="D16" s="147">
        <f>D17</f>
        <v>7544591.88</v>
      </c>
      <c r="E16" s="147">
        <f>E17+E23</f>
        <v>15400000</v>
      </c>
      <c r="F16" s="147">
        <f>F17+F23</f>
        <v>15400000</v>
      </c>
      <c r="G16" s="147">
        <f>G17+G23</f>
        <v>7872078.819999999</v>
      </c>
      <c r="H16" s="151">
        <f t="shared" si="0"/>
        <v>104.34068462825851</v>
      </c>
      <c r="I16" s="151">
        <f t="shared" si="1"/>
        <v>51.11739493506493</v>
      </c>
      <c r="K16" s="4"/>
    </row>
    <row r="17" spans="1:11" s="3" customFormat="1" ht="13.5" customHeight="1">
      <c r="A17" s="46">
        <v>641</v>
      </c>
      <c r="B17" s="117"/>
      <c r="C17" s="23" t="s">
        <v>34</v>
      </c>
      <c r="D17" s="147">
        <f>D18+D19+D20+D21+D22</f>
        <v>7544591.88</v>
      </c>
      <c r="E17" s="147">
        <f>SUM(E18:E22)</f>
        <v>15400000</v>
      </c>
      <c r="F17" s="147">
        <f>SUM(F18:F22)</f>
        <v>15400000</v>
      </c>
      <c r="G17" s="147">
        <f>SUM(G18:G22)</f>
        <v>7872078.819999999</v>
      </c>
      <c r="H17" s="151">
        <f t="shared" si="0"/>
        <v>104.34068462825851</v>
      </c>
      <c r="I17" s="151">
        <f t="shared" si="1"/>
        <v>51.11739493506493</v>
      </c>
      <c r="K17" s="4"/>
    </row>
    <row r="18" spans="1:11" s="3" customFormat="1" ht="13.5" customHeight="1">
      <c r="A18" s="117"/>
      <c r="B18" s="117">
        <v>6412</v>
      </c>
      <c r="C18" s="44" t="s">
        <v>232</v>
      </c>
      <c r="D18" s="153">
        <v>336000</v>
      </c>
      <c r="E18" s="257">
        <v>0</v>
      </c>
      <c r="F18" s="257">
        <v>0</v>
      </c>
      <c r="G18" s="149">
        <v>0</v>
      </c>
      <c r="H18" s="150">
        <f t="shared" si="0"/>
        <v>0</v>
      </c>
      <c r="I18" s="259" t="s">
        <v>233</v>
      </c>
      <c r="K18" s="4"/>
    </row>
    <row r="19" spans="1:11" s="35" customFormat="1" ht="13.5" customHeight="1">
      <c r="A19" s="118"/>
      <c r="B19" s="118">
        <v>6413</v>
      </c>
      <c r="C19" s="41" t="s">
        <v>35</v>
      </c>
      <c r="D19" s="153">
        <v>1924256.02</v>
      </c>
      <c r="E19" s="257">
        <v>5000000</v>
      </c>
      <c r="F19" s="257">
        <v>5000000</v>
      </c>
      <c r="G19" s="153">
        <v>1341546.13</v>
      </c>
      <c r="H19" s="152">
        <f t="shared" si="0"/>
        <v>69.71765274768374</v>
      </c>
      <c r="I19" s="258">
        <f t="shared" si="1"/>
        <v>26.830922599999994</v>
      </c>
      <c r="K19" s="4"/>
    </row>
    <row r="20" spans="1:11" s="35" customFormat="1" ht="13.5" customHeight="1">
      <c r="A20" s="118"/>
      <c r="B20" s="118">
        <v>6414</v>
      </c>
      <c r="C20" s="41" t="s">
        <v>36</v>
      </c>
      <c r="D20" s="153">
        <v>5272068.13</v>
      </c>
      <c r="E20" s="257">
        <v>10000000</v>
      </c>
      <c r="F20" s="257">
        <v>10000000</v>
      </c>
      <c r="G20" s="153">
        <v>6280374.28</v>
      </c>
      <c r="H20" s="152">
        <f t="shared" si="0"/>
        <v>119.12543854018823</v>
      </c>
      <c r="I20" s="258">
        <f t="shared" si="1"/>
        <v>62.80374280000001</v>
      </c>
      <c r="K20" s="4"/>
    </row>
    <row r="21" spans="1:11" s="38" customFormat="1" ht="25.5">
      <c r="A21" s="119"/>
      <c r="B21" s="260">
        <v>6415</v>
      </c>
      <c r="C21" s="43" t="s">
        <v>156</v>
      </c>
      <c r="D21" s="154">
        <v>614.47</v>
      </c>
      <c r="E21" s="257">
        <v>350000</v>
      </c>
      <c r="F21" s="257">
        <v>350000</v>
      </c>
      <c r="G21" s="154">
        <v>203500.52</v>
      </c>
      <c r="H21" s="155" t="s">
        <v>233</v>
      </c>
      <c r="I21" s="258">
        <f t="shared" si="1"/>
        <v>58.143005714285714</v>
      </c>
      <c r="K21" s="4"/>
    </row>
    <row r="22" spans="1:11" s="38" customFormat="1" ht="12.75">
      <c r="A22" s="119"/>
      <c r="B22" s="133">
        <v>6419</v>
      </c>
      <c r="C22" s="43" t="s">
        <v>234</v>
      </c>
      <c r="D22" s="154">
        <v>11653.26</v>
      </c>
      <c r="E22" s="257">
        <v>50000</v>
      </c>
      <c r="F22" s="257">
        <v>50000</v>
      </c>
      <c r="G22" s="154">
        <v>46657.89</v>
      </c>
      <c r="H22" s="152">
        <f t="shared" si="0"/>
        <v>400.38487084300874</v>
      </c>
      <c r="I22" s="258">
        <f t="shared" si="1"/>
        <v>93.31578</v>
      </c>
      <c r="K22" s="4"/>
    </row>
    <row r="23" spans="1:11" s="38" customFormat="1" ht="12.75" hidden="1">
      <c r="A23" s="119"/>
      <c r="B23" s="36"/>
      <c r="C23" s="39" t="s">
        <v>263</v>
      </c>
      <c r="D23" s="156"/>
      <c r="E23" s="156">
        <f>E24</f>
        <v>0</v>
      </c>
      <c r="F23" s="156">
        <f>F24</f>
        <v>0</v>
      </c>
      <c r="G23" s="156">
        <f>G24</f>
        <v>0</v>
      </c>
      <c r="H23" s="155" t="e">
        <f t="shared" si="0"/>
        <v>#DIV/0!</v>
      </c>
      <c r="I23" s="155" t="e">
        <f t="shared" si="1"/>
        <v>#DIV/0!</v>
      </c>
      <c r="K23" s="4"/>
    </row>
    <row r="24" spans="1:11" s="38" customFormat="1" ht="25.5" hidden="1">
      <c r="A24" s="119"/>
      <c r="B24" s="133">
        <v>6436</v>
      </c>
      <c r="C24" s="43" t="s">
        <v>264</v>
      </c>
      <c r="D24" s="154"/>
      <c r="E24" s="154">
        <v>0</v>
      </c>
      <c r="F24" s="154">
        <v>0</v>
      </c>
      <c r="G24" s="154">
        <v>0</v>
      </c>
      <c r="H24" s="150" t="e">
        <f t="shared" si="0"/>
        <v>#DIV/0!</v>
      </c>
      <c r="I24" s="150" t="e">
        <f t="shared" si="1"/>
        <v>#DIV/0!</v>
      </c>
      <c r="K24" s="4"/>
    </row>
    <row r="25" spans="1:11" s="3" customFormat="1" ht="25.5" customHeight="1">
      <c r="A25" s="120">
        <v>65</v>
      </c>
      <c r="B25" s="117"/>
      <c r="C25" s="23" t="s">
        <v>148</v>
      </c>
      <c r="D25" s="147">
        <f>D26+D28</f>
        <v>430661076.88</v>
      </c>
      <c r="E25" s="147">
        <f>E26+E28</f>
        <v>1319773000</v>
      </c>
      <c r="F25" s="147">
        <f>F26+F28</f>
        <v>1319773000</v>
      </c>
      <c r="G25" s="147">
        <f>G26+G28</f>
        <v>718629020.81</v>
      </c>
      <c r="H25" s="151">
        <f t="shared" si="0"/>
        <v>166.8664895412036</v>
      </c>
      <c r="I25" s="151">
        <f t="shared" si="1"/>
        <v>54.450956400077885</v>
      </c>
      <c r="K25" s="4"/>
    </row>
    <row r="26" spans="1:11" s="3" customFormat="1" ht="13.5" customHeight="1">
      <c r="A26" s="46">
        <v>651</v>
      </c>
      <c r="B26" s="117"/>
      <c r="C26" s="23" t="s">
        <v>149</v>
      </c>
      <c r="D26" s="156">
        <f>D27</f>
        <v>428615704.58</v>
      </c>
      <c r="E26" s="156">
        <f>E27</f>
        <v>1314773000</v>
      </c>
      <c r="F26" s="156">
        <f>F27</f>
        <v>1314773000</v>
      </c>
      <c r="G26" s="156">
        <f>G27</f>
        <v>413381216.37</v>
      </c>
      <c r="H26" s="151">
        <f t="shared" si="0"/>
        <v>96.44565328633298</v>
      </c>
      <c r="I26" s="151">
        <f t="shared" si="1"/>
        <v>31.441261447413353</v>
      </c>
      <c r="K26" s="4"/>
    </row>
    <row r="27" spans="1:16" s="53" customFormat="1" ht="13.5" customHeight="1">
      <c r="A27" s="121"/>
      <c r="B27" s="118">
        <v>6514</v>
      </c>
      <c r="C27" s="157" t="s">
        <v>150</v>
      </c>
      <c r="D27" s="157">
        <v>428615704.58</v>
      </c>
      <c r="E27" s="261">
        <v>1314773000</v>
      </c>
      <c r="F27" s="261">
        <v>1314773000</v>
      </c>
      <c r="G27" s="157">
        <v>413381216.37</v>
      </c>
      <c r="H27" s="152">
        <f t="shared" si="0"/>
        <v>96.44565328633298</v>
      </c>
      <c r="I27" s="258">
        <f t="shared" si="1"/>
        <v>31.441261447413353</v>
      </c>
      <c r="J27" s="94"/>
      <c r="K27" s="4"/>
      <c r="L27" s="27"/>
      <c r="M27" s="27"/>
      <c r="N27" s="27"/>
      <c r="O27" s="27"/>
      <c r="P27" s="27"/>
    </row>
    <row r="28" spans="1:11" s="3" customFormat="1" ht="13.5" customHeight="1">
      <c r="A28" s="46">
        <v>652</v>
      </c>
      <c r="B28" s="117"/>
      <c r="C28" s="24" t="s">
        <v>85</v>
      </c>
      <c r="D28" s="156">
        <f>D29</f>
        <v>2045372.3</v>
      </c>
      <c r="E28" s="156">
        <f>E29</f>
        <v>5000000</v>
      </c>
      <c r="F28" s="156">
        <f>F29</f>
        <v>5000000</v>
      </c>
      <c r="G28" s="156">
        <f>G29</f>
        <v>305247804.44</v>
      </c>
      <c r="H28" s="155" t="s">
        <v>233</v>
      </c>
      <c r="I28" s="151">
        <f t="shared" si="1"/>
        <v>6104.9560888000005</v>
      </c>
      <c r="K28" s="4"/>
    </row>
    <row r="29" spans="1:11" s="34" customFormat="1" ht="12.75" customHeight="1">
      <c r="A29" s="122"/>
      <c r="B29" s="118">
        <v>6526</v>
      </c>
      <c r="C29" s="41" t="s">
        <v>38</v>
      </c>
      <c r="D29" s="153">
        <v>2045372.3</v>
      </c>
      <c r="E29" s="262">
        <v>5000000</v>
      </c>
      <c r="F29" s="262">
        <v>5000000</v>
      </c>
      <c r="G29" s="153">
        <v>305247804.44</v>
      </c>
      <c r="H29" s="155" t="s">
        <v>233</v>
      </c>
      <c r="I29" s="258">
        <f t="shared" si="1"/>
        <v>6104.9560888000005</v>
      </c>
      <c r="J29" s="101"/>
      <c r="K29" s="4"/>
    </row>
    <row r="30" spans="1:11" s="37" customFormat="1" ht="25.5">
      <c r="A30" s="159">
        <v>66</v>
      </c>
      <c r="B30" s="123"/>
      <c r="C30" s="39" t="s">
        <v>157</v>
      </c>
      <c r="D30" s="156">
        <f>D31</f>
        <v>28556.18</v>
      </c>
      <c r="E30" s="156">
        <f>E31</f>
        <v>3401000</v>
      </c>
      <c r="F30" s="156">
        <f>F31</f>
        <v>3401000</v>
      </c>
      <c r="G30" s="156">
        <f>G31</f>
        <v>859019.43</v>
      </c>
      <c r="H30" s="151">
        <f t="shared" si="0"/>
        <v>3008.173467179434</v>
      </c>
      <c r="I30" s="151">
        <f t="shared" si="1"/>
        <v>25.257848573948838</v>
      </c>
      <c r="K30" s="4"/>
    </row>
    <row r="31" spans="1:11" s="37" customFormat="1" ht="12.75" customHeight="1">
      <c r="A31" s="123">
        <v>661</v>
      </c>
      <c r="B31" s="123"/>
      <c r="C31" s="39" t="s">
        <v>158</v>
      </c>
      <c r="D31" s="156">
        <f>D32+D33</f>
        <v>28556.18</v>
      </c>
      <c r="E31" s="156">
        <f>E32+E33</f>
        <v>3401000</v>
      </c>
      <c r="F31" s="156">
        <f>F32+F33</f>
        <v>3401000</v>
      </c>
      <c r="G31" s="156">
        <f>G32+G33</f>
        <v>859019.43</v>
      </c>
      <c r="H31" s="151">
        <f t="shared" si="0"/>
        <v>3008.173467179434</v>
      </c>
      <c r="I31" s="151">
        <f t="shared" si="1"/>
        <v>25.257848573948838</v>
      </c>
      <c r="K31" s="4"/>
    </row>
    <row r="32" spans="1:11" s="37" customFormat="1" ht="12.75" customHeight="1">
      <c r="A32" s="123"/>
      <c r="B32" s="119">
        <v>6614</v>
      </c>
      <c r="C32" s="43" t="s">
        <v>235</v>
      </c>
      <c r="D32" s="154">
        <v>1189.6</v>
      </c>
      <c r="E32" s="257">
        <v>1000</v>
      </c>
      <c r="F32" s="257">
        <v>1000</v>
      </c>
      <c r="G32" s="154">
        <v>0</v>
      </c>
      <c r="H32" s="152">
        <f t="shared" si="0"/>
        <v>0</v>
      </c>
      <c r="I32" s="258">
        <f t="shared" si="1"/>
        <v>0</v>
      </c>
      <c r="K32" s="4"/>
    </row>
    <row r="33" spans="1:11" s="38" customFormat="1" ht="12.75" customHeight="1">
      <c r="A33" s="119"/>
      <c r="B33" s="119">
        <v>6615</v>
      </c>
      <c r="C33" s="43" t="s">
        <v>159</v>
      </c>
      <c r="D33" s="154">
        <v>27366.58</v>
      </c>
      <c r="E33" s="257">
        <v>3400000</v>
      </c>
      <c r="F33" s="257">
        <v>3400000</v>
      </c>
      <c r="G33" s="154">
        <v>859019.43</v>
      </c>
      <c r="H33" s="152">
        <f t="shared" si="0"/>
        <v>3138.935994194379</v>
      </c>
      <c r="I33" s="258">
        <f t="shared" si="1"/>
        <v>25.26527735294118</v>
      </c>
      <c r="K33" s="4"/>
    </row>
    <row r="34" spans="1:11" s="34" customFormat="1" ht="12.75" customHeight="1">
      <c r="A34" s="123">
        <v>68</v>
      </c>
      <c r="B34" s="123"/>
      <c r="C34" s="39" t="s">
        <v>199</v>
      </c>
      <c r="D34" s="156">
        <f>D35</f>
        <v>325145.06</v>
      </c>
      <c r="E34" s="156">
        <f aca="true" t="shared" si="2" ref="E34:G35">E35</f>
        <v>1000000</v>
      </c>
      <c r="F34" s="156">
        <f t="shared" si="2"/>
        <v>1000000</v>
      </c>
      <c r="G34" s="156">
        <f t="shared" si="2"/>
        <v>2599667.09</v>
      </c>
      <c r="H34" s="151">
        <f t="shared" si="0"/>
        <v>799.5407003876977</v>
      </c>
      <c r="I34" s="151">
        <f t="shared" si="1"/>
        <v>259.966709</v>
      </c>
      <c r="K34" s="4"/>
    </row>
    <row r="35" spans="1:11" s="3" customFormat="1" ht="13.5" customHeight="1">
      <c r="A35" s="123">
        <v>683</v>
      </c>
      <c r="B35" s="123"/>
      <c r="C35" s="39" t="s">
        <v>200</v>
      </c>
      <c r="D35" s="156">
        <f>D36</f>
        <v>325145.06</v>
      </c>
      <c r="E35" s="156">
        <f t="shared" si="2"/>
        <v>1000000</v>
      </c>
      <c r="F35" s="156">
        <f t="shared" si="2"/>
        <v>1000000</v>
      </c>
      <c r="G35" s="156">
        <f t="shared" si="2"/>
        <v>2599667.09</v>
      </c>
      <c r="H35" s="151">
        <f t="shared" si="0"/>
        <v>799.5407003876977</v>
      </c>
      <c r="I35" s="151">
        <f t="shared" si="1"/>
        <v>259.966709</v>
      </c>
      <c r="K35" s="4"/>
    </row>
    <row r="36" spans="1:11" s="3" customFormat="1" ht="13.5" customHeight="1">
      <c r="A36" s="117"/>
      <c r="B36" s="119">
        <v>6831</v>
      </c>
      <c r="C36" s="43" t="s">
        <v>200</v>
      </c>
      <c r="D36" s="154">
        <v>325145.06</v>
      </c>
      <c r="E36" s="257">
        <v>1000000</v>
      </c>
      <c r="F36" s="257">
        <v>1000000</v>
      </c>
      <c r="G36" s="154">
        <v>2599667.09</v>
      </c>
      <c r="H36" s="152">
        <f t="shared" si="0"/>
        <v>799.5407003876977</v>
      </c>
      <c r="I36" s="258">
        <f t="shared" si="1"/>
        <v>259.966709</v>
      </c>
      <c r="K36" s="4"/>
    </row>
    <row r="37" spans="1:11" s="3" customFormat="1" ht="20.25" customHeight="1">
      <c r="A37" s="160">
        <v>7</v>
      </c>
      <c r="B37" s="134"/>
      <c r="C37" s="50" t="s">
        <v>283</v>
      </c>
      <c r="D37" s="112">
        <f>D38</f>
        <v>10623</v>
      </c>
      <c r="E37" s="112">
        <f>E38</f>
        <v>50000</v>
      </c>
      <c r="F37" s="112">
        <f>F38</f>
        <v>50000</v>
      </c>
      <c r="G37" s="112">
        <f>G38</f>
        <v>234110.7</v>
      </c>
      <c r="H37" s="151">
        <f t="shared" si="0"/>
        <v>2203.809658288619</v>
      </c>
      <c r="I37" s="151">
        <f t="shared" si="1"/>
        <v>468.2214</v>
      </c>
      <c r="K37" s="4"/>
    </row>
    <row r="38" spans="1:11" s="3" customFormat="1" ht="13.5" customHeight="1">
      <c r="A38" s="32">
        <v>72</v>
      </c>
      <c r="B38" s="134"/>
      <c r="C38" s="50" t="s">
        <v>129</v>
      </c>
      <c r="D38" s="112">
        <f>D39+D42</f>
        <v>10623</v>
      </c>
      <c r="E38" s="112">
        <f>E39+E42</f>
        <v>50000</v>
      </c>
      <c r="F38" s="112">
        <f>F39+F42</f>
        <v>50000</v>
      </c>
      <c r="G38" s="112">
        <f>G39+G42</f>
        <v>234110.7</v>
      </c>
      <c r="H38" s="151">
        <f t="shared" si="0"/>
        <v>2203.809658288619</v>
      </c>
      <c r="I38" s="151">
        <f t="shared" si="1"/>
        <v>468.2214</v>
      </c>
      <c r="K38" s="4"/>
    </row>
    <row r="39" spans="1:11" s="3" customFormat="1" ht="13.5" customHeight="1">
      <c r="A39" s="32">
        <v>722</v>
      </c>
      <c r="B39" s="134"/>
      <c r="C39" s="50" t="s">
        <v>276</v>
      </c>
      <c r="D39" s="112">
        <f>D40+D41</f>
        <v>0</v>
      </c>
      <c r="E39" s="112">
        <f>E40+E41</f>
        <v>0</v>
      </c>
      <c r="F39" s="112">
        <f>F40+F41</f>
        <v>0</v>
      </c>
      <c r="G39" s="112">
        <f>G40+G41</f>
        <v>12110.7</v>
      </c>
      <c r="H39" s="155" t="s">
        <v>233</v>
      </c>
      <c r="I39" s="155" t="s">
        <v>233</v>
      </c>
      <c r="K39" s="4"/>
    </row>
    <row r="40" spans="1:11" s="3" customFormat="1" ht="13.5" customHeight="1">
      <c r="A40" s="33"/>
      <c r="B40" s="33">
        <v>7221</v>
      </c>
      <c r="C40" s="51" t="s">
        <v>23</v>
      </c>
      <c r="D40" s="158">
        <v>0</v>
      </c>
      <c r="E40" s="263">
        <v>0</v>
      </c>
      <c r="F40" s="263">
        <v>0</v>
      </c>
      <c r="G40" s="158">
        <v>11781.25</v>
      </c>
      <c r="H40" s="150" t="s">
        <v>233</v>
      </c>
      <c r="I40" s="259" t="s">
        <v>233</v>
      </c>
      <c r="K40" s="4"/>
    </row>
    <row r="41" spans="1:11" s="3" customFormat="1" ht="13.5" customHeight="1">
      <c r="A41" s="33"/>
      <c r="B41" s="33">
        <v>7222</v>
      </c>
      <c r="C41" s="51" t="s">
        <v>25</v>
      </c>
      <c r="D41" s="158">
        <v>0</v>
      </c>
      <c r="E41" s="263">
        <v>0</v>
      </c>
      <c r="F41" s="263">
        <v>0</v>
      </c>
      <c r="G41" s="158">
        <v>329.45</v>
      </c>
      <c r="H41" s="150" t="s">
        <v>233</v>
      </c>
      <c r="I41" s="259" t="s">
        <v>233</v>
      </c>
      <c r="K41" s="4"/>
    </row>
    <row r="42" spans="1:11" s="3" customFormat="1" ht="13.5" customHeight="1">
      <c r="A42" s="32">
        <v>723</v>
      </c>
      <c r="B42" s="134"/>
      <c r="C42" s="50" t="s">
        <v>130</v>
      </c>
      <c r="D42" s="112">
        <f>D43</f>
        <v>10623</v>
      </c>
      <c r="E42" s="112">
        <f>E43</f>
        <v>50000</v>
      </c>
      <c r="F42" s="112">
        <f>F43</f>
        <v>50000</v>
      </c>
      <c r="G42" s="112">
        <f>G43</f>
        <v>222000</v>
      </c>
      <c r="H42" s="151">
        <f t="shared" si="0"/>
        <v>2089.8051397910194</v>
      </c>
      <c r="I42" s="151">
        <f t="shared" si="1"/>
        <v>444.00000000000006</v>
      </c>
      <c r="K42" s="4"/>
    </row>
    <row r="43" spans="1:11" s="3" customFormat="1" ht="13.5" customHeight="1">
      <c r="A43" s="124"/>
      <c r="B43" s="33">
        <v>7231</v>
      </c>
      <c r="C43" s="51" t="s">
        <v>27</v>
      </c>
      <c r="D43" s="158">
        <v>10623</v>
      </c>
      <c r="E43" s="257">
        <v>50000</v>
      </c>
      <c r="F43" s="257">
        <v>50000</v>
      </c>
      <c r="G43" s="149">
        <v>222000</v>
      </c>
      <c r="H43" s="152">
        <f t="shared" si="0"/>
        <v>2089.8051397910194</v>
      </c>
      <c r="I43" s="258">
        <f t="shared" si="1"/>
        <v>444.00000000000006</v>
      </c>
      <c r="K43" s="4"/>
    </row>
    <row r="44" spans="1:7" s="3" customFormat="1" ht="13.5" customHeight="1">
      <c r="A44" s="117"/>
      <c r="B44" s="117"/>
      <c r="C44" s="25"/>
      <c r="D44" s="4"/>
      <c r="E44" s="4"/>
      <c r="F44" s="4"/>
      <c r="G44" s="4"/>
    </row>
    <row r="45" spans="1:7" s="3" customFormat="1" ht="13.5" customHeight="1">
      <c r="A45" s="117"/>
      <c r="B45" s="117"/>
      <c r="C45" s="25"/>
      <c r="D45" s="4"/>
      <c r="E45" s="4"/>
      <c r="F45" s="4"/>
      <c r="G45" s="4"/>
    </row>
    <row r="46" spans="1:7" s="3" customFormat="1" ht="13.5" customHeight="1">
      <c r="A46" s="117"/>
      <c r="B46" s="117"/>
      <c r="C46" s="25"/>
      <c r="D46" s="4"/>
      <c r="E46" s="4"/>
      <c r="F46" s="4"/>
      <c r="G46" s="4"/>
    </row>
    <row r="47" spans="1:7" s="3" customFormat="1" ht="13.5" customHeight="1">
      <c r="A47" s="117"/>
      <c r="B47" s="117"/>
      <c r="C47" s="25"/>
      <c r="D47" s="4"/>
      <c r="E47" s="4"/>
      <c r="F47" s="4"/>
      <c r="G47" s="4"/>
    </row>
    <row r="48" spans="1:7" s="3" customFormat="1" ht="13.5" customHeight="1">
      <c r="A48" s="117"/>
      <c r="B48" s="117"/>
      <c r="C48" s="25"/>
      <c r="D48" s="4"/>
      <c r="E48" s="4"/>
      <c r="F48" s="4"/>
      <c r="G48" s="4"/>
    </row>
    <row r="49" spans="1:7" s="3" customFormat="1" ht="13.5" customHeight="1">
      <c r="A49" s="117"/>
      <c r="B49" s="117"/>
      <c r="C49" s="25"/>
      <c r="D49" s="4"/>
      <c r="E49" s="4"/>
      <c r="F49" s="4"/>
      <c r="G49" s="4"/>
    </row>
    <row r="50" spans="1:7" s="3" customFormat="1" ht="13.5" customHeight="1">
      <c r="A50" s="117"/>
      <c r="B50" s="117"/>
      <c r="C50" s="25"/>
      <c r="D50" s="4"/>
      <c r="E50" s="4"/>
      <c r="F50" s="4"/>
      <c r="G50" s="4"/>
    </row>
    <row r="51" spans="1:7" s="3" customFormat="1" ht="13.5" customHeight="1">
      <c r="A51" s="117"/>
      <c r="B51" s="117"/>
      <c r="C51" s="25"/>
      <c r="D51" s="4"/>
      <c r="E51" s="4"/>
      <c r="F51" s="4"/>
      <c r="G51" s="4"/>
    </row>
    <row r="52" spans="1:7" s="3" customFormat="1" ht="13.5" customHeight="1">
      <c r="A52" s="117"/>
      <c r="B52" s="117"/>
      <c r="C52" s="25"/>
      <c r="D52" s="4"/>
      <c r="E52" s="4"/>
      <c r="F52" s="4"/>
      <c r="G52" s="4"/>
    </row>
    <row r="53" spans="1:7" s="3" customFormat="1" ht="13.5" customHeight="1">
      <c r="A53" s="117"/>
      <c r="B53" s="117"/>
      <c r="C53" s="25"/>
      <c r="D53" s="4"/>
      <c r="E53" s="4"/>
      <c r="F53" s="4"/>
      <c r="G53" s="4"/>
    </row>
    <row r="54" spans="1:7" s="3" customFormat="1" ht="13.5" customHeight="1">
      <c r="A54" s="117"/>
      <c r="B54" s="117"/>
      <c r="C54" s="25"/>
      <c r="D54" s="4"/>
      <c r="E54" s="4"/>
      <c r="F54" s="4"/>
      <c r="G54" s="4"/>
    </row>
    <row r="55" spans="1:7" s="3" customFormat="1" ht="13.5" customHeight="1">
      <c r="A55" s="117"/>
      <c r="B55" s="117"/>
      <c r="C55" s="25"/>
      <c r="D55" s="4"/>
      <c r="E55" s="4"/>
      <c r="F55" s="4"/>
      <c r="G55" s="4"/>
    </row>
    <row r="56" spans="1:7" s="3" customFormat="1" ht="13.5" customHeight="1">
      <c r="A56" s="117"/>
      <c r="B56" s="117"/>
      <c r="C56" s="25"/>
      <c r="D56" s="4"/>
      <c r="E56" s="4"/>
      <c r="F56" s="4"/>
      <c r="G56" s="4"/>
    </row>
    <row r="57" spans="1:7" s="3" customFormat="1" ht="13.5" customHeight="1">
      <c r="A57" s="117"/>
      <c r="B57" s="117"/>
      <c r="C57" s="25"/>
      <c r="D57" s="4"/>
      <c r="E57" s="4"/>
      <c r="F57" s="4"/>
      <c r="G57" s="4"/>
    </row>
    <row r="58" spans="1:7" s="3" customFormat="1" ht="13.5" customHeight="1">
      <c r="A58" s="117"/>
      <c r="B58" s="117"/>
      <c r="C58" s="25"/>
      <c r="D58" s="4"/>
      <c r="E58" s="4"/>
      <c r="F58" s="4"/>
      <c r="G58" s="4"/>
    </row>
    <row r="59" spans="1:7" s="3" customFormat="1" ht="13.5" customHeight="1">
      <c r="A59" s="117"/>
      <c r="B59" s="117"/>
      <c r="C59" s="25"/>
      <c r="D59" s="4"/>
      <c r="E59" s="4"/>
      <c r="F59" s="4"/>
      <c r="G59" s="4"/>
    </row>
    <row r="60" spans="1:7" s="3" customFormat="1" ht="13.5" customHeight="1">
      <c r="A60" s="117"/>
      <c r="B60" s="117"/>
      <c r="C60" s="25"/>
      <c r="D60" s="4"/>
      <c r="E60" s="4"/>
      <c r="F60" s="4"/>
      <c r="G60" s="4"/>
    </row>
    <row r="61" spans="1:7" s="3" customFormat="1" ht="13.5" customHeight="1">
      <c r="A61" s="117"/>
      <c r="B61" s="117"/>
      <c r="C61" s="25"/>
      <c r="D61" s="4"/>
      <c r="E61" s="4"/>
      <c r="F61" s="4"/>
      <c r="G61" s="4"/>
    </row>
    <row r="62" spans="1:7" s="3" customFormat="1" ht="13.5" customHeight="1">
      <c r="A62" s="117"/>
      <c r="B62" s="117"/>
      <c r="C62" s="25"/>
      <c r="D62" s="4"/>
      <c r="E62" s="4"/>
      <c r="F62" s="4"/>
      <c r="G62" s="4"/>
    </row>
    <row r="63" spans="1:7" s="3" customFormat="1" ht="18" customHeight="1">
      <c r="A63" s="21"/>
      <c r="B63" s="18"/>
      <c r="C63" s="18"/>
      <c r="D63" s="4"/>
      <c r="E63" s="4"/>
      <c r="F63" s="4"/>
      <c r="G63" s="4"/>
    </row>
    <row r="64" spans="1:7" s="3" customFormat="1" ht="12.75">
      <c r="A64" s="125"/>
      <c r="B64" s="16"/>
      <c r="C64" s="7"/>
      <c r="D64" s="4"/>
      <c r="E64" s="4"/>
      <c r="F64" s="4"/>
      <c r="G64" s="4"/>
    </row>
    <row r="65" spans="1:7" s="3" customFormat="1" ht="12.75">
      <c r="A65" s="125"/>
      <c r="B65" s="16"/>
      <c r="C65" s="8"/>
      <c r="D65" s="4"/>
      <c r="E65" s="4"/>
      <c r="F65" s="4"/>
      <c r="G65" s="4"/>
    </row>
    <row r="66" spans="1:7" s="3" customFormat="1" ht="12.75">
      <c r="A66" s="125"/>
      <c r="B66" s="16"/>
      <c r="C66" s="8"/>
      <c r="D66" s="4"/>
      <c r="E66" s="4"/>
      <c r="F66" s="4"/>
      <c r="G66" s="4"/>
    </row>
    <row r="67" spans="1:7" s="3" customFormat="1" ht="12.75">
      <c r="A67" s="125"/>
      <c r="B67" s="15"/>
      <c r="C67" s="14"/>
      <c r="D67" s="4"/>
      <c r="E67" s="4"/>
      <c r="F67" s="4"/>
      <c r="G67" s="4"/>
    </row>
    <row r="68" spans="1:7" s="3" customFormat="1" ht="12.75">
      <c r="A68" s="125"/>
      <c r="B68" s="15"/>
      <c r="C68" s="7"/>
      <c r="D68" s="4"/>
      <c r="E68" s="4"/>
      <c r="F68" s="4"/>
      <c r="G68" s="4"/>
    </row>
    <row r="69" spans="1:7" s="3" customFormat="1" ht="12.75">
      <c r="A69" s="125"/>
      <c r="B69" s="15"/>
      <c r="C69" s="15"/>
      <c r="D69" s="4"/>
      <c r="E69" s="4"/>
      <c r="F69" s="4"/>
      <c r="G69" s="4"/>
    </row>
    <row r="70" spans="1:7" s="3" customFormat="1" ht="12.75" hidden="1">
      <c r="A70" s="126"/>
      <c r="B70" s="135"/>
      <c r="C70" s="9"/>
      <c r="D70" s="4"/>
      <c r="E70" s="4"/>
      <c r="F70" s="4"/>
      <c r="G70" s="4"/>
    </row>
    <row r="71" spans="1:7" s="3" customFormat="1" ht="12.75" hidden="1">
      <c r="A71" s="126"/>
      <c r="B71" s="135"/>
      <c r="C71" s="9"/>
      <c r="D71" s="4"/>
      <c r="E71" s="4"/>
      <c r="F71" s="4"/>
      <c r="G71" s="4"/>
    </row>
    <row r="72" spans="1:7" s="3" customFormat="1" ht="12.75">
      <c r="A72" s="126"/>
      <c r="B72" s="15"/>
      <c r="C72" s="15"/>
      <c r="D72" s="4"/>
      <c r="E72" s="4"/>
      <c r="F72" s="4"/>
      <c r="G72" s="4"/>
    </row>
    <row r="73" spans="1:7" s="3" customFormat="1" ht="12.75" hidden="1">
      <c r="A73" s="126"/>
      <c r="B73" s="135"/>
      <c r="C73" s="9"/>
      <c r="D73" s="4"/>
      <c r="E73" s="4"/>
      <c r="F73" s="4"/>
      <c r="G73" s="4"/>
    </row>
    <row r="74" spans="1:7" s="3" customFormat="1" ht="12.75">
      <c r="A74" s="126"/>
      <c r="B74" s="135"/>
      <c r="C74" s="7"/>
      <c r="D74" s="4"/>
      <c r="E74" s="4"/>
      <c r="F74" s="4"/>
      <c r="G74" s="4"/>
    </row>
    <row r="75" spans="1:7" s="3" customFormat="1" ht="12.75">
      <c r="A75" s="126"/>
      <c r="B75" s="135"/>
      <c r="C75" s="15"/>
      <c r="D75" s="4"/>
      <c r="E75" s="4"/>
      <c r="F75" s="4"/>
      <c r="G75" s="4"/>
    </row>
    <row r="76" spans="1:7" s="3" customFormat="1" ht="12.75" hidden="1">
      <c r="A76" s="126"/>
      <c r="B76" s="135"/>
      <c r="C76" s="9"/>
      <c r="D76" s="4"/>
      <c r="E76" s="4"/>
      <c r="F76" s="4"/>
      <c r="G76" s="4"/>
    </row>
    <row r="77" spans="1:7" s="3" customFormat="1" ht="12.75" hidden="1">
      <c r="A77" s="126"/>
      <c r="B77" s="135"/>
      <c r="C77" s="9"/>
      <c r="D77" s="4"/>
      <c r="E77" s="4"/>
      <c r="F77" s="4"/>
      <c r="G77" s="4"/>
    </row>
    <row r="78" spans="1:7" s="3" customFormat="1" ht="12.75">
      <c r="A78" s="126"/>
      <c r="B78" s="135"/>
      <c r="C78" s="15"/>
      <c r="D78" s="4"/>
      <c r="E78" s="4"/>
      <c r="F78" s="4"/>
      <c r="G78" s="4"/>
    </row>
    <row r="79" spans="1:7" s="3" customFormat="1" ht="12.75" hidden="1">
      <c r="A79" s="126"/>
      <c r="B79" s="135"/>
      <c r="C79" s="9"/>
      <c r="D79" s="4"/>
      <c r="E79" s="4"/>
      <c r="F79" s="4"/>
      <c r="G79" s="4"/>
    </row>
    <row r="80" spans="1:7" s="3" customFormat="1" ht="12.75" hidden="1">
      <c r="A80" s="126"/>
      <c r="B80" s="135"/>
      <c r="C80" s="9"/>
      <c r="D80" s="4"/>
      <c r="E80" s="4"/>
      <c r="F80" s="4"/>
      <c r="G80" s="4"/>
    </row>
    <row r="81" spans="1:7" s="3" customFormat="1" ht="12.75">
      <c r="A81" s="126"/>
      <c r="B81" s="135"/>
      <c r="C81" s="15"/>
      <c r="D81" s="4"/>
      <c r="E81" s="4"/>
      <c r="F81" s="4"/>
      <c r="G81" s="4"/>
    </row>
    <row r="82" spans="1:7" s="3" customFormat="1" ht="12.75" hidden="1">
      <c r="A82" s="126"/>
      <c r="B82" s="135"/>
      <c r="C82" s="9"/>
      <c r="D82" s="4"/>
      <c r="E82" s="4"/>
      <c r="F82" s="4"/>
      <c r="G82" s="4"/>
    </row>
    <row r="83" spans="1:7" s="3" customFormat="1" ht="12.75" hidden="1">
      <c r="A83" s="126"/>
      <c r="B83" s="135"/>
      <c r="C83" s="9"/>
      <c r="D83" s="4"/>
      <c r="E83" s="4"/>
      <c r="F83" s="4"/>
      <c r="G83" s="4"/>
    </row>
    <row r="84" spans="1:7" s="3" customFormat="1" ht="13.5" customHeight="1" hidden="1">
      <c r="A84" s="126"/>
      <c r="B84" s="135"/>
      <c r="C84" s="9"/>
      <c r="D84" s="4"/>
      <c r="E84" s="4"/>
      <c r="F84" s="4"/>
      <c r="G84" s="4"/>
    </row>
    <row r="85" spans="1:7" s="3" customFormat="1" ht="13.5" customHeight="1">
      <c r="A85" s="126"/>
      <c r="B85" s="135"/>
      <c r="C85" s="8"/>
      <c r="D85" s="4"/>
      <c r="E85" s="4"/>
      <c r="F85" s="4"/>
      <c r="G85" s="4"/>
    </row>
    <row r="86" spans="1:7" s="3" customFormat="1" ht="13.5" customHeight="1">
      <c r="A86" s="126"/>
      <c r="B86" s="135"/>
      <c r="C86" s="7"/>
      <c r="D86" s="4"/>
      <c r="E86" s="4"/>
      <c r="F86" s="4"/>
      <c r="G86" s="4"/>
    </row>
    <row r="87" spans="1:7" s="3" customFormat="1" ht="26.25" customHeight="1">
      <c r="A87" s="126"/>
      <c r="B87" s="15"/>
      <c r="C87" s="48"/>
      <c r="D87" s="4"/>
      <c r="E87" s="4"/>
      <c r="F87" s="4"/>
      <c r="G87" s="4"/>
    </row>
    <row r="88" spans="1:7" s="3" customFormat="1" ht="13.5" customHeight="1" hidden="1">
      <c r="A88" s="126"/>
      <c r="B88" s="135"/>
      <c r="C88" s="9"/>
      <c r="D88" s="4"/>
      <c r="E88" s="4"/>
      <c r="F88" s="4"/>
      <c r="G88" s="4"/>
    </row>
    <row r="89" spans="1:7" s="3" customFormat="1" ht="13.5" customHeight="1">
      <c r="A89" s="126"/>
      <c r="B89" s="135"/>
      <c r="C89" s="8"/>
      <c r="D89" s="4"/>
      <c r="E89" s="4"/>
      <c r="F89" s="4"/>
      <c r="G89" s="4"/>
    </row>
    <row r="90" spans="1:7" s="3" customFormat="1" ht="13.5" customHeight="1">
      <c r="A90" s="126"/>
      <c r="B90" s="135"/>
      <c r="C90" s="8"/>
      <c r="D90" s="4"/>
      <c r="E90" s="4"/>
      <c r="F90" s="4"/>
      <c r="G90" s="4"/>
    </row>
    <row r="91" spans="1:7" s="3" customFormat="1" ht="13.5" customHeight="1">
      <c r="A91" s="126"/>
      <c r="B91" s="136"/>
      <c r="C91" s="15"/>
      <c r="D91" s="4"/>
      <c r="E91" s="4"/>
      <c r="F91" s="4"/>
      <c r="G91" s="4"/>
    </row>
    <row r="92" spans="1:7" s="3" customFormat="1" ht="13.5" customHeight="1" hidden="1">
      <c r="A92" s="126"/>
      <c r="B92" s="13"/>
      <c r="C92" s="13"/>
      <c r="D92" s="4"/>
      <c r="E92" s="4"/>
      <c r="F92" s="4"/>
      <c r="G92" s="4"/>
    </row>
    <row r="93" spans="1:7" s="3" customFormat="1" ht="13.5" customHeight="1">
      <c r="A93" s="126"/>
      <c r="B93" s="15"/>
      <c r="C93" s="14"/>
      <c r="D93" s="4"/>
      <c r="E93" s="4"/>
      <c r="F93" s="4"/>
      <c r="G93" s="4"/>
    </row>
    <row r="94" spans="1:7" s="3" customFormat="1" ht="13.5" customHeight="1" hidden="1">
      <c r="A94" s="126"/>
      <c r="B94" s="135"/>
      <c r="C94" s="9"/>
      <c r="D94" s="4"/>
      <c r="E94" s="4"/>
      <c r="F94" s="4"/>
      <c r="G94" s="4"/>
    </row>
    <row r="95" spans="1:7" s="3" customFormat="1" ht="28.5" customHeight="1">
      <c r="A95" s="126"/>
      <c r="B95" s="135"/>
      <c r="C95" s="26"/>
      <c r="D95" s="4"/>
      <c r="E95" s="4"/>
      <c r="F95" s="4"/>
      <c r="G95" s="4"/>
    </row>
    <row r="96" spans="1:7" s="3" customFormat="1" ht="13.5" customHeight="1">
      <c r="A96" s="126"/>
      <c r="B96" s="135"/>
      <c r="C96" s="15"/>
      <c r="D96" s="4"/>
      <c r="E96" s="4"/>
      <c r="F96" s="4"/>
      <c r="G96" s="4"/>
    </row>
    <row r="97" spans="1:7" s="3" customFormat="1" ht="13.5" customHeight="1" hidden="1">
      <c r="A97" s="126"/>
      <c r="B97" s="135"/>
      <c r="C97" s="9"/>
      <c r="D97" s="4"/>
      <c r="E97" s="4"/>
      <c r="F97" s="4"/>
      <c r="G97" s="4"/>
    </row>
    <row r="98" spans="1:7" s="3" customFormat="1" ht="13.5" customHeight="1">
      <c r="A98" s="126"/>
      <c r="B98" s="135"/>
      <c r="C98" s="14"/>
      <c r="D98" s="4"/>
      <c r="E98" s="4"/>
      <c r="F98" s="4"/>
      <c r="G98" s="4"/>
    </row>
    <row r="99" spans="1:7" s="3" customFormat="1" ht="13.5" customHeight="1" hidden="1">
      <c r="A99" s="126"/>
      <c r="B99" s="135"/>
      <c r="C99" s="9"/>
      <c r="D99" s="4"/>
      <c r="E99" s="4"/>
      <c r="F99" s="4"/>
      <c r="G99" s="4"/>
    </row>
    <row r="100" spans="1:7" s="3" customFormat="1" ht="22.5" customHeight="1">
      <c r="A100" s="126"/>
      <c r="B100" s="135"/>
      <c r="C100" s="48"/>
      <c r="D100" s="4"/>
      <c r="E100" s="4"/>
      <c r="F100" s="4"/>
      <c r="G100" s="4"/>
    </row>
    <row r="101" spans="1:7" s="3" customFormat="1" ht="13.5" customHeight="1" hidden="1">
      <c r="A101" s="126"/>
      <c r="B101" s="13"/>
      <c r="C101" s="13"/>
      <c r="D101" s="4"/>
      <c r="E101" s="4"/>
      <c r="F101" s="4"/>
      <c r="G101" s="4"/>
    </row>
    <row r="102" spans="1:7" s="3" customFormat="1" ht="13.5" customHeight="1">
      <c r="A102" s="126"/>
      <c r="B102" s="13"/>
      <c r="C102" s="7"/>
      <c r="D102" s="4"/>
      <c r="E102" s="4"/>
      <c r="F102" s="4"/>
      <c r="G102" s="4"/>
    </row>
    <row r="103" spans="1:7" s="3" customFormat="1" ht="13.5" customHeight="1">
      <c r="A103" s="126"/>
      <c r="B103" s="13"/>
      <c r="C103" s="16"/>
      <c r="D103" s="4"/>
      <c r="E103" s="4"/>
      <c r="F103" s="4"/>
      <c r="G103" s="4"/>
    </row>
    <row r="104" spans="1:7" s="3" customFormat="1" ht="13.5" customHeight="1">
      <c r="A104" s="126"/>
      <c r="B104" s="15"/>
      <c r="C104" s="15"/>
      <c r="D104" s="4"/>
      <c r="E104" s="4"/>
      <c r="F104" s="4"/>
      <c r="G104" s="4"/>
    </row>
    <row r="105" spans="1:7" s="3" customFormat="1" ht="13.5" customHeight="1" hidden="1">
      <c r="A105" s="126"/>
      <c r="B105" s="135"/>
      <c r="C105" s="9"/>
      <c r="D105" s="4"/>
      <c r="E105" s="4"/>
      <c r="F105" s="4"/>
      <c r="G105" s="4"/>
    </row>
    <row r="106" spans="1:7" s="3" customFormat="1" ht="13.5" customHeight="1">
      <c r="A106" s="126"/>
      <c r="B106" s="135"/>
      <c r="C106" s="8"/>
      <c r="D106" s="4"/>
      <c r="E106" s="4"/>
      <c r="F106" s="4"/>
      <c r="G106" s="4"/>
    </row>
    <row r="107" spans="1:7" s="3" customFormat="1" ht="13.5" customHeight="1">
      <c r="A107" s="126"/>
      <c r="B107" s="135"/>
      <c r="C107" s="7"/>
      <c r="D107" s="4"/>
      <c r="E107" s="4"/>
      <c r="F107" s="4"/>
      <c r="G107" s="4"/>
    </row>
    <row r="108" spans="1:7" s="3" customFormat="1" ht="13.5" customHeight="1">
      <c r="A108" s="126"/>
      <c r="B108" s="15"/>
      <c r="C108" s="15"/>
      <c r="D108" s="4"/>
      <c r="E108" s="4"/>
      <c r="F108" s="4"/>
      <c r="G108" s="4"/>
    </row>
    <row r="109" spans="1:7" s="3" customFormat="1" ht="13.5" customHeight="1" hidden="1">
      <c r="A109" s="126"/>
      <c r="B109" s="13"/>
      <c r="C109" s="9"/>
      <c r="D109" s="4"/>
      <c r="E109" s="4"/>
      <c r="F109" s="4"/>
      <c r="G109" s="4"/>
    </row>
    <row r="110" spans="1:7" s="3" customFormat="1" ht="13.5" customHeight="1">
      <c r="A110" s="126"/>
      <c r="B110" s="13"/>
      <c r="C110" s="7"/>
      <c r="D110" s="4"/>
      <c r="E110" s="4"/>
      <c r="F110" s="4"/>
      <c r="G110" s="4"/>
    </row>
    <row r="111" spans="1:7" s="3" customFormat="1" ht="22.5" customHeight="1">
      <c r="A111" s="126"/>
      <c r="B111" s="15"/>
      <c r="C111" s="48"/>
      <c r="D111" s="4"/>
      <c r="E111" s="4"/>
      <c r="F111" s="4"/>
      <c r="G111" s="4"/>
    </row>
    <row r="112" spans="1:7" s="3" customFormat="1" ht="13.5" customHeight="1" hidden="1">
      <c r="A112" s="126"/>
      <c r="B112" s="135"/>
      <c r="C112" s="9"/>
      <c r="D112" s="4"/>
      <c r="E112" s="4"/>
      <c r="F112" s="4"/>
      <c r="G112" s="4"/>
    </row>
    <row r="113" spans="1:7" s="3" customFormat="1" ht="13.5" customHeight="1">
      <c r="A113" s="126"/>
      <c r="B113" s="15"/>
      <c r="C113" s="15"/>
      <c r="D113" s="4"/>
      <c r="E113" s="4"/>
      <c r="F113" s="4"/>
      <c r="G113" s="4"/>
    </row>
    <row r="114" spans="1:7" s="3" customFormat="1" ht="13.5" customHeight="1" hidden="1">
      <c r="A114" s="126"/>
      <c r="B114" s="135"/>
      <c r="C114" s="9"/>
      <c r="D114" s="4"/>
      <c r="E114" s="4"/>
      <c r="F114" s="4"/>
      <c r="G114" s="4"/>
    </row>
    <row r="115" spans="1:7" s="3" customFormat="1" ht="13.5" customHeight="1" hidden="1">
      <c r="A115" s="126"/>
      <c r="B115" s="135"/>
      <c r="C115" s="9"/>
      <c r="D115" s="4"/>
      <c r="E115" s="4"/>
      <c r="F115" s="4"/>
      <c r="G115" s="4"/>
    </row>
    <row r="116" spans="1:7" s="3" customFormat="1" ht="13.5" customHeight="1">
      <c r="A116" s="125"/>
      <c r="B116" s="16"/>
      <c r="C116" s="7"/>
      <c r="D116" s="4"/>
      <c r="E116" s="4"/>
      <c r="F116" s="4"/>
      <c r="G116" s="4"/>
    </row>
    <row r="117" spans="1:7" s="3" customFormat="1" ht="13.5" customHeight="1">
      <c r="A117" s="126"/>
      <c r="B117" s="137"/>
      <c r="C117" s="7"/>
      <c r="D117" s="4"/>
      <c r="E117" s="4"/>
      <c r="F117" s="4"/>
      <c r="G117" s="4"/>
    </row>
    <row r="118" spans="1:7" s="3" customFormat="1" ht="13.5" customHeight="1">
      <c r="A118" s="126"/>
      <c r="B118" s="137"/>
      <c r="C118" s="8"/>
      <c r="D118" s="4"/>
      <c r="E118" s="4"/>
      <c r="F118" s="4"/>
      <c r="G118" s="4"/>
    </row>
    <row r="119" spans="1:7" s="3" customFormat="1" ht="13.5" customHeight="1">
      <c r="A119" s="126"/>
      <c r="B119" s="15"/>
      <c r="C119" s="14"/>
      <c r="D119" s="4"/>
      <c r="E119" s="4"/>
      <c r="F119" s="4"/>
      <c r="G119" s="4"/>
    </row>
    <row r="120" spans="1:7" s="3" customFormat="1" ht="12.75" hidden="1">
      <c r="A120" s="126"/>
      <c r="B120" s="135"/>
      <c r="C120" s="9"/>
      <c r="D120" s="4"/>
      <c r="E120" s="4"/>
      <c r="F120" s="4"/>
      <c r="G120" s="4"/>
    </row>
    <row r="121" spans="1:7" s="3" customFormat="1" ht="12.75">
      <c r="A121" s="126"/>
      <c r="B121" s="135"/>
      <c r="C121" s="7"/>
      <c r="D121" s="4"/>
      <c r="E121" s="4"/>
      <c r="F121" s="4"/>
      <c r="G121" s="4"/>
    </row>
    <row r="122" spans="1:7" s="3" customFormat="1" ht="12.75">
      <c r="A122" s="126"/>
      <c r="B122" s="135"/>
      <c r="C122" s="8"/>
      <c r="D122" s="4"/>
      <c r="E122" s="4"/>
      <c r="F122" s="4"/>
      <c r="G122" s="4"/>
    </row>
    <row r="123" spans="1:7" s="3" customFormat="1" ht="12.75">
      <c r="A123" s="126"/>
      <c r="B123" s="15"/>
      <c r="C123" s="15"/>
      <c r="D123" s="4"/>
      <c r="E123" s="4"/>
      <c r="F123" s="4"/>
      <c r="G123" s="4"/>
    </row>
    <row r="124" spans="1:7" s="3" customFormat="1" ht="12.75" hidden="1">
      <c r="A124" s="126"/>
      <c r="B124" s="135"/>
      <c r="C124" s="9"/>
      <c r="D124" s="4"/>
      <c r="E124" s="4"/>
      <c r="F124" s="4"/>
      <c r="G124" s="4"/>
    </row>
    <row r="125" spans="1:7" s="3" customFormat="1" ht="12.75" hidden="1">
      <c r="A125" s="126"/>
      <c r="B125" s="135"/>
      <c r="C125" s="9"/>
      <c r="D125" s="4"/>
      <c r="E125" s="4"/>
      <c r="F125" s="4"/>
      <c r="G125" s="4"/>
    </row>
    <row r="126" spans="1:7" s="3" customFormat="1" ht="12.75" hidden="1">
      <c r="A126" s="126"/>
      <c r="B126" s="138"/>
      <c r="C126" s="5"/>
      <c r="D126" s="4"/>
      <c r="E126" s="4"/>
      <c r="F126" s="4"/>
      <c r="G126" s="4"/>
    </row>
    <row r="127" spans="1:7" s="3" customFormat="1" ht="12.75" hidden="1">
      <c r="A127" s="126"/>
      <c r="B127" s="135"/>
      <c r="C127" s="9"/>
      <c r="D127" s="4"/>
      <c r="E127" s="4"/>
      <c r="F127" s="4"/>
      <c r="G127" s="4"/>
    </row>
    <row r="128" spans="1:7" s="3" customFormat="1" ht="12.75" hidden="1">
      <c r="A128" s="126"/>
      <c r="B128" s="135"/>
      <c r="C128" s="9"/>
      <c r="D128" s="4"/>
      <c r="E128" s="4"/>
      <c r="F128" s="4"/>
      <c r="G128" s="4"/>
    </row>
    <row r="129" spans="1:7" s="3" customFormat="1" ht="12.75" hidden="1">
      <c r="A129" s="126"/>
      <c r="B129" s="135"/>
      <c r="C129" s="9"/>
      <c r="D129" s="4"/>
      <c r="E129" s="4"/>
      <c r="F129" s="4"/>
      <c r="G129" s="4"/>
    </row>
    <row r="130" spans="1:7" s="3" customFormat="1" ht="12.75">
      <c r="A130" s="126"/>
      <c r="B130" s="15"/>
      <c r="C130" s="15"/>
      <c r="D130" s="4"/>
      <c r="E130" s="4"/>
      <c r="F130" s="4"/>
      <c r="G130" s="4"/>
    </row>
    <row r="131" spans="1:7" s="3" customFormat="1" ht="12.75" hidden="1">
      <c r="A131" s="126"/>
      <c r="B131" s="135"/>
      <c r="C131" s="9"/>
      <c r="D131" s="4"/>
      <c r="E131" s="4"/>
      <c r="F131" s="4"/>
      <c r="G131" s="4"/>
    </row>
    <row r="132" spans="1:7" s="3" customFormat="1" ht="12.75">
      <c r="A132" s="126"/>
      <c r="B132" s="15"/>
      <c r="C132" s="15"/>
      <c r="D132" s="4"/>
      <c r="E132" s="4"/>
      <c r="F132" s="4"/>
      <c r="G132" s="4"/>
    </row>
    <row r="133" spans="1:7" s="3" customFormat="1" ht="12.75" hidden="1">
      <c r="A133" s="126"/>
      <c r="B133" s="135"/>
      <c r="C133" s="9"/>
      <c r="D133" s="4"/>
      <c r="E133" s="4"/>
      <c r="F133" s="4"/>
      <c r="G133" s="4"/>
    </row>
    <row r="134" spans="1:7" s="3" customFormat="1" ht="12.75" hidden="1">
      <c r="A134" s="126"/>
      <c r="B134" s="135"/>
      <c r="C134" s="9"/>
      <c r="D134" s="4"/>
      <c r="E134" s="4"/>
      <c r="F134" s="4"/>
      <c r="G134" s="4"/>
    </row>
    <row r="135" spans="1:7" s="3" customFormat="1" ht="12.75">
      <c r="A135" s="126"/>
      <c r="B135" s="135"/>
      <c r="C135" s="9"/>
      <c r="D135" s="4"/>
      <c r="E135" s="4"/>
      <c r="F135" s="4"/>
      <c r="G135" s="4"/>
    </row>
    <row r="136" spans="1:7" s="3" customFormat="1" ht="12.75">
      <c r="A136" s="126"/>
      <c r="B136" s="135"/>
      <c r="C136" s="9"/>
      <c r="D136" s="4"/>
      <c r="E136" s="4"/>
      <c r="F136" s="4"/>
      <c r="G136" s="4"/>
    </row>
    <row r="137" spans="1:7" s="3" customFormat="1" ht="28.5" customHeight="1">
      <c r="A137" s="12"/>
      <c r="B137" s="12"/>
      <c r="C137" s="28"/>
      <c r="D137" s="4"/>
      <c r="E137" s="4"/>
      <c r="F137" s="4"/>
      <c r="G137" s="4"/>
    </row>
    <row r="138" spans="1:7" s="3" customFormat="1" ht="12.75">
      <c r="A138" s="126"/>
      <c r="B138" s="135"/>
      <c r="C138" s="8"/>
      <c r="D138" s="4"/>
      <c r="E138" s="4"/>
      <c r="F138" s="4"/>
      <c r="G138" s="4"/>
    </row>
    <row r="139" spans="1:7" s="3" customFormat="1" ht="12.75">
      <c r="A139" s="126"/>
      <c r="B139" s="139"/>
      <c r="C139" s="6"/>
      <c r="D139" s="4"/>
      <c r="E139" s="4"/>
      <c r="F139" s="4"/>
      <c r="G139" s="4"/>
    </row>
    <row r="140" spans="1:7" s="3" customFormat="1" ht="12.75" hidden="1">
      <c r="A140" s="126"/>
      <c r="B140" s="135"/>
      <c r="C140" s="9"/>
      <c r="D140" s="4"/>
      <c r="E140" s="4"/>
      <c r="F140" s="4"/>
      <c r="G140" s="4"/>
    </row>
    <row r="141" spans="1:7" s="3" customFormat="1" ht="12.75" hidden="1">
      <c r="A141" s="126"/>
      <c r="B141" s="138"/>
      <c r="C141" s="5"/>
      <c r="D141" s="4"/>
      <c r="E141" s="4"/>
      <c r="F141" s="4"/>
      <c r="G141" s="4"/>
    </row>
    <row r="142" spans="1:7" s="3" customFormat="1" ht="12.75" hidden="1">
      <c r="A142" s="126"/>
      <c r="B142" s="138"/>
      <c r="C142" s="5"/>
      <c r="D142" s="4"/>
      <c r="E142" s="4"/>
      <c r="F142" s="4"/>
      <c r="G142" s="4"/>
    </row>
    <row r="143" spans="1:7" s="3" customFormat="1" ht="12.75" hidden="1">
      <c r="A143" s="126"/>
      <c r="B143" s="135"/>
      <c r="C143" s="9"/>
      <c r="D143" s="4"/>
      <c r="E143" s="4"/>
      <c r="F143" s="4"/>
      <c r="G143" s="4"/>
    </row>
    <row r="144" spans="1:7" s="3" customFormat="1" ht="12.75">
      <c r="A144" s="126"/>
      <c r="B144" s="15"/>
      <c r="C144" s="15"/>
      <c r="D144" s="4"/>
      <c r="E144" s="4"/>
      <c r="F144" s="4"/>
      <c r="G144" s="4"/>
    </row>
    <row r="145" spans="1:7" s="3" customFormat="1" ht="12.75" hidden="1">
      <c r="A145" s="126"/>
      <c r="B145" s="135"/>
      <c r="C145" s="9"/>
      <c r="D145" s="4"/>
      <c r="E145" s="4"/>
      <c r="F145" s="4"/>
      <c r="G145" s="4"/>
    </row>
    <row r="146" spans="1:7" s="3" customFormat="1" ht="12.75" hidden="1">
      <c r="A146" s="126"/>
      <c r="B146" s="135"/>
      <c r="C146" s="9"/>
      <c r="D146" s="4"/>
      <c r="E146" s="4"/>
      <c r="F146" s="4"/>
      <c r="G146" s="4"/>
    </row>
    <row r="147" spans="1:7" s="3" customFormat="1" ht="12.75">
      <c r="A147" s="126"/>
      <c r="B147" s="15"/>
      <c r="C147" s="15"/>
      <c r="D147" s="4"/>
      <c r="E147" s="4"/>
      <c r="F147" s="4"/>
      <c r="G147" s="4"/>
    </row>
    <row r="148" spans="1:7" s="3" customFormat="1" ht="12.75" hidden="1">
      <c r="A148" s="126"/>
      <c r="B148" s="135"/>
      <c r="C148" s="9"/>
      <c r="D148" s="4"/>
      <c r="E148" s="4"/>
      <c r="F148" s="4"/>
      <c r="G148" s="4"/>
    </row>
    <row r="149" spans="1:7" s="3" customFormat="1" ht="12.75" hidden="1">
      <c r="A149" s="126"/>
      <c r="B149" s="138"/>
      <c r="C149" s="5"/>
      <c r="D149" s="4"/>
      <c r="E149" s="4"/>
      <c r="F149" s="4"/>
      <c r="G149" s="4"/>
    </row>
    <row r="150" spans="1:7" s="3" customFormat="1" ht="12.75">
      <c r="A150" s="126"/>
      <c r="B150" s="15"/>
      <c r="C150" s="6"/>
      <c r="D150" s="4"/>
      <c r="E150" s="4"/>
      <c r="F150" s="4"/>
      <c r="G150" s="4"/>
    </row>
    <row r="151" spans="1:7" s="3" customFormat="1" ht="12.75" hidden="1">
      <c r="A151" s="126"/>
      <c r="B151" s="13"/>
      <c r="C151" s="5"/>
      <c r="D151" s="4"/>
      <c r="E151" s="4"/>
      <c r="F151" s="4"/>
      <c r="G151" s="4"/>
    </row>
    <row r="152" spans="1:7" s="3" customFormat="1" ht="12.75">
      <c r="A152" s="126"/>
      <c r="B152" s="15"/>
      <c r="C152" s="15"/>
      <c r="D152" s="4"/>
      <c r="E152" s="4"/>
      <c r="F152" s="4"/>
      <c r="G152" s="4"/>
    </row>
    <row r="153" spans="1:7" s="3" customFormat="1" ht="12.75" hidden="1">
      <c r="A153" s="126"/>
      <c r="B153" s="135"/>
      <c r="C153" s="9"/>
      <c r="D153" s="4"/>
      <c r="E153" s="4"/>
      <c r="F153" s="4"/>
      <c r="G153" s="4"/>
    </row>
    <row r="154" spans="1:7" s="3" customFormat="1" ht="12.75">
      <c r="A154" s="126"/>
      <c r="B154" s="135"/>
      <c r="C154" s="8"/>
      <c r="D154" s="4"/>
      <c r="E154" s="4"/>
      <c r="F154" s="4"/>
      <c r="G154" s="4"/>
    </row>
    <row r="155" spans="1:7" s="3" customFormat="1" ht="12.75">
      <c r="A155" s="126"/>
      <c r="B155" s="13"/>
      <c r="C155" s="15"/>
      <c r="D155" s="4"/>
      <c r="E155" s="4"/>
      <c r="F155" s="4"/>
      <c r="G155" s="4"/>
    </row>
    <row r="156" spans="1:7" s="3" customFormat="1" ht="12.75" hidden="1">
      <c r="A156" s="126"/>
      <c r="B156" s="13"/>
      <c r="C156" s="5"/>
      <c r="D156" s="4"/>
      <c r="E156" s="4"/>
      <c r="F156" s="4"/>
      <c r="G156" s="4"/>
    </row>
    <row r="157" spans="1:7" s="3" customFormat="1" ht="12.75">
      <c r="A157" s="126"/>
      <c r="B157" s="13"/>
      <c r="C157" s="17"/>
      <c r="D157" s="4"/>
      <c r="E157" s="4"/>
      <c r="F157" s="4"/>
      <c r="G157" s="4"/>
    </row>
    <row r="158" spans="1:7" s="3" customFormat="1" ht="12.75">
      <c r="A158" s="126"/>
      <c r="B158" s="15"/>
      <c r="C158" s="14"/>
      <c r="D158" s="4"/>
      <c r="E158" s="4"/>
      <c r="F158" s="4"/>
      <c r="G158" s="4"/>
    </row>
    <row r="159" spans="1:7" s="3" customFormat="1" ht="12.75" hidden="1">
      <c r="A159" s="126"/>
      <c r="B159" s="135"/>
      <c r="C159" s="9"/>
      <c r="D159" s="4"/>
      <c r="E159" s="4"/>
      <c r="F159" s="4"/>
      <c r="G159" s="4"/>
    </row>
    <row r="160" spans="1:7" s="3" customFormat="1" ht="12.75">
      <c r="A160" s="126"/>
      <c r="B160" s="139"/>
      <c r="C160" s="4"/>
      <c r="D160" s="4"/>
      <c r="E160" s="4"/>
      <c r="F160" s="4"/>
      <c r="G160" s="4"/>
    </row>
    <row r="161" spans="1:7" s="3" customFormat="1" ht="11.25" customHeight="1" hidden="1">
      <c r="A161" s="126"/>
      <c r="B161" s="138"/>
      <c r="C161" s="5"/>
      <c r="D161" s="4"/>
      <c r="E161" s="4"/>
      <c r="F161" s="4"/>
      <c r="G161" s="4"/>
    </row>
    <row r="162" spans="1:7" s="3" customFormat="1" ht="24" customHeight="1">
      <c r="A162" s="126"/>
      <c r="B162" s="138"/>
      <c r="C162" s="49"/>
      <c r="D162" s="4"/>
      <c r="E162" s="4"/>
      <c r="F162" s="4"/>
      <c r="G162" s="4"/>
    </row>
    <row r="163" spans="1:7" s="3" customFormat="1" ht="15" customHeight="1">
      <c r="A163" s="126"/>
      <c r="B163" s="138"/>
      <c r="C163" s="49"/>
      <c r="D163" s="4"/>
      <c r="E163" s="4"/>
      <c r="F163" s="4"/>
      <c r="G163" s="4"/>
    </row>
    <row r="164" spans="1:7" s="3" customFormat="1" ht="11.25" customHeight="1">
      <c r="A164" s="126"/>
      <c r="B164" s="139"/>
      <c r="C164" s="6"/>
      <c r="D164" s="4"/>
      <c r="E164" s="4"/>
      <c r="F164" s="4"/>
      <c r="G164" s="4"/>
    </row>
    <row r="165" spans="1:7" s="3" customFormat="1" ht="12.75" hidden="1">
      <c r="A165" s="126"/>
      <c r="B165" s="138"/>
      <c r="C165" s="5"/>
      <c r="D165" s="4"/>
      <c r="E165" s="4"/>
      <c r="F165" s="4"/>
      <c r="G165" s="4"/>
    </row>
    <row r="166" spans="1:7" s="3" customFormat="1" ht="13.5" customHeight="1">
      <c r="A166" s="126"/>
      <c r="B166" s="138"/>
      <c r="C166" s="1"/>
      <c r="D166" s="4"/>
      <c r="E166" s="4"/>
      <c r="F166" s="4"/>
      <c r="G166" s="4"/>
    </row>
    <row r="167" spans="1:7" s="3" customFormat="1" ht="12.75" customHeight="1">
      <c r="A167" s="126"/>
      <c r="B167" s="138"/>
      <c r="C167" s="8"/>
      <c r="D167" s="4"/>
      <c r="E167" s="4"/>
      <c r="F167" s="4"/>
      <c r="G167" s="4"/>
    </row>
    <row r="168" spans="1:7" s="3" customFormat="1" ht="12.75" customHeight="1">
      <c r="A168" s="126"/>
      <c r="B168" s="15"/>
      <c r="C168" s="14"/>
      <c r="D168" s="4"/>
      <c r="E168" s="4"/>
      <c r="F168" s="4"/>
      <c r="G168" s="4"/>
    </row>
    <row r="169" spans="1:7" s="3" customFormat="1" ht="12.75" hidden="1">
      <c r="A169" s="126"/>
      <c r="B169" s="135"/>
      <c r="C169" s="9"/>
      <c r="D169" s="4"/>
      <c r="E169" s="4"/>
      <c r="F169" s="4"/>
      <c r="G169" s="4"/>
    </row>
    <row r="170" spans="1:7" s="3" customFormat="1" ht="12.75">
      <c r="A170" s="126"/>
      <c r="B170" s="135"/>
      <c r="C170" s="17"/>
      <c r="D170" s="4"/>
      <c r="E170" s="4"/>
      <c r="F170" s="4"/>
      <c r="G170" s="4"/>
    </row>
    <row r="171" spans="1:7" s="3" customFormat="1" ht="12.75">
      <c r="A171" s="126"/>
      <c r="B171" s="139"/>
      <c r="C171" s="6"/>
      <c r="D171" s="4"/>
      <c r="E171" s="4"/>
      <c r="F171" s="4"/>
      <c r="G171" s="4"/>
    </row>
    <row r="172" spans="1:7" s="3" customFormat="1" ht="12.75" hidden="1">
      <c r="A172" s="126"/>
      <c r="B172" s="138"/>
      <c r="C172" s="5"/>
      <c r="D172" s="4"/>
      <c r="E172" s="4"/>
      <c r="F172" s="4"/>
      <c r="G172" s="4"/>
    </row>
    <row r="173" spans="1:7" s="3" customFormat="1" ht="12.75" hidden="1">
      <c r="A173" s="126"/>
      <c r="B173" s="135"/>
      <c r="C173" s="9"/>
      <c r="D173" s="4"/>
      <c r="E173" s="4"/>
      <c r="F173" s="4"/>
      <c r="G173" s="4"/>
    </row>
    <row r="174" spans="1:7" s="3" customFormat="1" ht="19.5" customHeight="1">
      <c r="A174" s="21"/>
      <c r="B174" s="140"/>
      <c r="C174" s="7"/>
      <c r="D174" s="4"/>
      <c r="E174" s="4"/>
      <c r="F174" s="4"/>
      <c r="G174" s="4"/>
    </row>
    <row r="175" spans="1:7" s="3" customFormat="1" ht="15" customHeight="1">
      <c r="A175" s="125"/>
      <c r="B175" s="16"/>
      <c r="C175" s="7"/>
      <c r="D175" s="4"/>
      <c r="E175" s="4"/>
      <c r="F175" s="4"/>
      <c r="G175" s="4"/>
    </row>
    <row r="176" spans="1:7" s="3" customFormat="1" ht="12.75">
      <c r="A176" s="125"/>
      <c r="B176" s="16"/>
      <c r="C176" s="8"/>
      <c r="D176" s="4"/>
      <c r="E176" s="4"/>
      <c r="F176" s="4"/>
      <c r="G176" s="4"/>
    </row>
    <row r="177" spans="1:7" s="3" customFormat="1" ht="12.75">
      <c r="A177" s="126"/>
      <c r="B177" s="135"/>
      <c r="C177" s="7"/>
      <c r="D177" s="4"/>
      <c r="E177" s="4"/>
      <c r="F177" s="4"/>
      <c r="G177" s="4"/>
    </row>
    <row r="178" spans="1:7" s="3" customFormat="1" ht="12.75">
      <c r="A178" s="126"/>
      <c r="B178" s="136"/>
      <c r="C178" s="15"/>
      <c r="D178" s="4"/>
      <c r="E178" s="4"/>
      <c r="F178" s="4"/>
      <c r="G178" s="4"/>
    </row>
    <row r="179" spans="1:7" s="3" customFormat="1" ht="12.75">
      <c r="A179" s="126"/>
      <c r="B179" s="135"/>
      <c r="C179" s="8"/>
      <c r="D179" s="4"/>
      <c r="E179" s="4"/>
      <c r="F179" s="4"/>
      <c r="G179" s="4"/>
    </row>
    <row r="180" spans="1:7" s="3" customFormat="1" ht="12.75">
      <c r="A180" s="126"/>
      <c r="B180" s="135"/>
      <c r="C180" s="8"/>
      <c r="D180" s="4"/>
      <c r="E180" s="4"/>
      <c r="F180" s="4"/>
      <c r="G180" s="4"/>
    </row>
    <row r="181" spans="1:7" s="3" customFormat="1" ht="12.75">
      <c r="A181" s="126"/>
      <c r="B181" s="15"/>
      <c r="C181" s="14"/>
      <c r="D181" s="4"/>
      <c r="E181" s="4"/>
      <c r="F181" s="4"/>
      <c r="G181" s="4"/>
    </row>
    <row r="182" spans="1:7" s="3" customFormat="1" ht="22.5" customHeight="1">
      <c r="A182" s="126"/>
      <c r="B182" s="135"/>
      <c r="C182" s="26"/>
      <c r="D182" s="4"/>
      <c r="E182" s="4"/>
      <c r="F182" s="4"/>
      <c r="G182" s="4"/>
    </row>
    <row r="183" spans="1:7" s="3" customFormat="1" ht="12.75">
      <c r="A183" s="126"/>
      <c r="B183" s="135"/>
      <c r="C183" s="14"/>
      <c r="D183" s="4"/>
      <c r="E183" s="4"/>
      <c r="F183" s="4"/>
      <c r="G183" s="4"/>
    </row>
    <row r="184" spans="1:7" s="3" customFormat="1" ht="12.75">
      <c r="A184" s="126"/>
      <c r="B184" s="13"/>
      <c r="C184" s="7"/>
      <c r="D184" s="4"/>
      <c r="E184" s="4"/>
      <c r="F184" s="4"/>
      <c r="G184" s="4"/>
    </row>
    <row r="185" spans="1:7" s="3" customFormat="1" ht="12.75">
      <c r="A185" s="126"/>
      <c r="B185" s="13"/>
      <c r="C185" s="16"/>
      <c r="D185" s="4"/>
      <c r="E185" s="4"/>
      <c r="F185" s="4"/>
      <c r="G185" s="4"/>
    </row>
    <row r="186" spans="1:7" s="3" customFormat="1" ht="12.75">
      <c r="A186" s="126"/>
      <c r="B186" s="15"/>
      <c r="C186" s="15"/>
      <c r="D186" s="4"/>
      <c r="E186" s="4"/>
      <c r="F186" s="4"/>
      <c r="G186" s="4"/>
    </row>
    <row r="187" spans="1:7" s="3" customFormat="1" ht="13.5" customHeight="1">
      <c r="A187" s="125"/>
      <c r="B187" s="16"/>
      <c r="C187" s="7"/>
      <c r="D187" s="4"/>
      <c r="E187" s="4"/>
      <c r="F187" s="4"/>
      <c r="G187" s="4"/>
    </row>
    <row r="188" spans="1:7" s="3" customFormat="1" ht="13.5" customHeight="1">
      <c r="A188" s="126"/>
      <c r="B188" s="135"/>
      <c r="C188" s="7"/>
      <c r="D188" s="4"/>
      <c r="E188" s="4"/>
      <c r="F188" s="4"/>
      <c r="G188" s="4"/>
    </row>
    <row r="189" spans="1:7" s="3" customFormat="1" ht="13.5" customHeight="1">
      <c r="A189" s="126"/>
      <c r="B189" s="135"/>
      <c r="C189" s="8"/>
      <c r="D189" s="4"/>
      <c r="E189" s="4"/>
      <c r="F189" s="4"/>
      <c r="G189" s="4"/>
    </row>
    <row r="190" spans="1:7" s="3" customFormat="1" ht="12.75">
      <c r="A190" s="126"/>
      <c r="B190" s="15"/>
      <c r="C190" s="15"/>
      <c r="D190" s="4"/>
      <c r="E190" s="4"/>
      <c r="F190" s="4"/>
      <c r="G190" s="4"/>
    </row>
    <row r="191" spans="1:7" s="3" customFormat="1" ht="12.75">
      <c r="A191" s="126"/>
      <c r="B191" s="135"/>
      <c r="C191" s="8"/>
      <c r="D191" s="4"/>
      <c r="E191" s="4"/>
      <c r="F191" s="4"/>
      <c r="G191" s="4"/>
    </row>
    <row r="192" spans="1:7" s="3" customFormat="1" ht="12.75">
      <c r="A192" s="126"/>
      <c r="B192" s="139"/>
      <c r="C192" s="6"/>
      <c r="D192" s="4"/>
      <c r="E192" s="4"/>
      <c r="F192" s="4"/>
      <c r="G192" s="4"/>
    </row>
    <row r="193" spans="1:7" s="3" customFormat="1" ht="12.75">
      <c r="A193" s="126"/>
      <c r="B193" s="13"/>
      <c r="C193" s="17"/>
      <c r="D193" s="4"/>
      <c r="E193" s="4"/>
      <c r="F193" s="4"/>
      <c r="G193" s="4"/>
    </row>
    <row r="194" spans="1:7" s="3" customFormat="1" ht="12.75">
      <c r="A194" s="126"/>
      <c r="B194" s="15"/>
      <c r="C194" s="14"/>
      <c r="D194" s="4"/>
      <c r="E194" s="4"/>
      <c r="F194" s="4"/>
      <c r="G194" s="4"/>
    </row>
    <row r="195" spans="1:7" s="3" customFormat="1" ht="12.75">
      <c r="A195" s="126"/>
      <c r="B195" s="139"/>
      <c r="C195" s="19"/>
      <c r="D195" s="4"/>
      <c r="E195" s="4"/>
      <c r="F195" s="4"/>
      <c r="G195" s="4"/>
    </row>
    <row r="196" spans="1:7" s="3" customFormat="1" ht="12.75">
      <c r="A196" s="126"/>
      <c r="B196" s="138"/>
      <c r="C196" s="1"/>
      <c r="D196" s="4"/>
      <c r="E196" s="4"/>
      <c r="F196" s="4"/>
      <c r="G196" s="4"/>
    </row>
    <row r="197" spans="1:7" s="3" customFormat="1" ht="12.75">
      <c r="A197" s="126"/>
      <c r="B197" s="138"/>
      <c r="C197" s="8"/>
      <c r="D197" s="4"/>
      <c r="E197" s="4"/>
      <c r="F197" s="4"/>
      <c r="G197" s="4"/>
    </row>
    <row r="198" spans="1:7" s="3" customFormat="1" ht="12.75">
      <c r="A198" s="126"/>
      <c r="B198" s="15"/>
      <c r="C198" s="14"/>
      <c r="D198" s="4"/>
      <c r="E198" s="4"/>
      <c r="F198" s="4"/>
      <c r="G198" s="4"/>
    </row>
    <row r="199" spans="1:7" s="3" customFormat="1" ht="12.75">
      <c r="A199" s="126"/>
      <c r="B199" s="15"/>
      <c r="C199" s="14"/>
      <c r="D199" s="4"/>
      <c r="E199" s="4"/>
      <c r="F199" s="4"/>
      <c r="G199" s="4"/>
    </row>
    <row r="200" spans="1:7" s="3" customFormat="1" ht="12.75">
      <c r="A200" s="126"/>
      <c r="B200" s="135"/>
      <c r="C200" s="9"/>
      <c r="D200" s="4"/>
      <c r="E200" s="4"/>
      <c r="F200" s="4"/>
      <c r="G200" s="4"/>
    </row>
    <row r="201" spans="1:7" s="22" customFormat="1" ht="18" customHeight="1">
      <c r="A201" s="322"/>
      <c r="B201" s="323"/>
      <c r="C201" s="323"/>
      <c r="D201" s="90"/>
      <c r="E201" s="90"/>
      <c r="F201" s="90"/>
      <c r="G201" s="90"/>
    </row>
    <row r="202" spans="1:7" s="3" customFormat="1" ht="28.5" customHeight="1">
      <c r="A202" s="12"/>
      <c r="B202" s="12"/>
      <c r="C202" s="28"/>
      <c r="D202" s="4"/>
      <c r="E202" s="4"/>
      <c r="F202" s="4"/>
      <c r="G202" s="4"/>
    </row>
    <row r="203" spans="1:7" s="3" customFormat="1" ht="12.75">
      <c r="A203" s="126"/>
      <c r="B203" s="126"/>
      <c r="D203" s="4"/>
      <c r="E203" s="4"/>
      <c r="F203" s="4"/>
      <c r="G203" s="4"/>
    </row>
    <row r="204" spans="1:7" s="3" customFormat="1" ht="15.75">
      <c r="A204" s="127"/>
      <c r="B204" s="125"/>
      <c r="C204" s="2"/>
      <c r="D204" s="4"/>
      <c r="E204" s="4"/>
      <c r="F204" s="4"/>
      <c r="G204" s="4"/>
    </row>
    <row r="205" spans="1:7" s="3" customFormat="1" ht="12.75">
      <c r="A205" s="125"/>
      <c r="B205" s="125"/>
      <c r="C205" s="2"/>
      <c r="D205" s="4"/>
      <c r="E205" s="4"/>
      <c r="F205" s="4"/>
      <c r="G205" s="4"/>
    </row>
    <row r="206" spans="1:7" s="3" customFormat="1" ht="17.25" customHeight="1">
      <c r="A206" s="125"/>
      <c r="B206" s="125"/>
      <c r="C206" s="2"/>
      <c r="D206" s="4"/>
      <c r="E206" s="4"/>
      <c r="F206" s="4"/>
      <c r="G206" s="4"/>
    </row>
    <row r="207" spans="1:7" s="3" customFormat="1" ht="13.5" customHeight="1">
      <c r="A207" s="125"/>
      <c r="B207" s="125"/>
      <c r="C207" s="2"/>
      <c r="D207" s="4"/>
      <c r="E207" s="4"/>
      <c r="F207" s="4"/>
      <c r="G207" s="4"/>
    </row>
    <row r="208" spans="1:7" s="3" customFormat="1" ht="12.75">
      <c r="A208" s="125"/>
      <c r="B208" s="125"/>
      <c r="C208" s="2"/>
      <c r="D208" s="4"/>
      <c r="E208" s="4"/>
      <c r="F208" s="4"/>
      <c r="G208" s="4"/>
    </row>
    <row r="209" spans="1:7" s="3" customFormat="1" ht="12.75">
      <c r="A209" s="125"/>
      <c r="B209" s="126"/>
      <c r="D209" s="4"/>
      <c r="E209" s="4"/>
      <c r="F209" s="4"/>
      <c r="G209" s="4"/>
    </row>
    <row r="210" spans="1:7" s="3" customFormat="1" ht="12.75">
      <c r="A210" s="125"/>
      <c r="B210" s="125"/>
      <c r="C210" s="2"/>
      <c r="D210" s="4"/>
      <c r="E210" s="4"/>
      <c r="F210" s="4"/>
      <c r="G210" s="4"/>
    </row>
    <row r="211" spans="1:7" s="3" customFormat="1" ht="12.75">
      <c r="A211" s="125"/>
      <c r="B211" s="125"/>
      <c r="C211" s="20"/>
      <c r="D211" s="4"/>
      <c r="E211" s="4"/>
      <c r="F211" s="4"/>
      <c r="G211" s="4"/>
    </row>
    <row r="212" spans="1:7" s="3" customFormat="1" ht="12.75">
      <c r="A212" s="125"/>
      <c r="B212" s="125"/>
      <c r="C212" s="2"/>
      <c r="D212" s="4"/>
      <c r="E212" s="4"/>
      <c r="F212" s="4"/>
      <c r="G212" s="4"/>
    </row>
    <row r="213" spans="1:7" s="3" customFormat="1" ht="22.5" customHeight="1">
      <c r="A213" s="125"/>
      <c r="B213" s="125"/>
      <c r="C213" s="26"/>
      <c r="D213" s="4"/>
      <c r="E213" s="4"/>
      <c r="F213" s="4"/>
      <c r="G213" s="4"/>
    </row>
    <row r="214" spans="1:7" s="3" customFormat="1" ht="22.5" customHeight="1">
      <c r="A214" s="126"/>
      <c r="B214" s="15"/>
      <c r="C214" s="48"/>
      <c r="D214" s="4"/>
      <c r="E214" s="4"/>
      <c r="F214" s="4"/>
      <c r="G214" s="4"/>
    </row>
    <row r="215" spans="1:7" s="3" customFormat="1" ht="12.75">
      <c r="A215" s="126"/>
      <c r="B215" s="126"/>
      <c r="D215" s="4"/>
      <c r="E215" s="4"/>
      <c r="F215" s="4"/>
      <c r="G215" s="4"/>
    </row>
    <row r="216" spans="1:7" s="3" customFormat="1" ht="12.75">
      <c r="A216" s="126"/>
      <c r="B216" s="126"/>
      <c r="D216" s="4"/>
      <c r="E216" s="4"/>
      <c r="F216" s="4"/>
      <c r="G216" s="4"/>
    </row>
    <row r="217" spans="1:7" s="3" customFormat="1" ht="12.75">
      <c r="A217" s="126"/>
      <c r="B217" s="126"/>
      <c r="D217" s="4"/>
      <c r="E217" s="4"/>
      <c r="F217" s="4"/>
      <c r="G217" s="4"/>
    </row>
    <row r="218" spans="1:7" s="3" customFormat="1" ht="12.75">
      <c r="A218" s="126"/>
      <c r="B218" s="126"/>
      <c r="D218" s="4"/>
      <c r="E218" s="4"/>
      <c r="F218" s="4"/>
      <c r="G218" s="4"/>
    </row>
    <row r="219" spans="1:7" s="3" customFormat="1" ht="12.75">
      <c r="A219" s="126"/>
      <c r="B219" s="126"/>
      <c r="D219" s="4"/>
      <c r="E219" s="4"/>
      <c r="F219" s="4"/>
      <c r="G219" s="4"/>
    </row>
    <row r="220" spans="1:7" s="3" customFormat="1" ht="12.75">
      <c r="A220" s="126"/>
      <c r="B220" s="126"/>
      <c r="D220" s="4"/>
      <c r="E220" s="4"/>
      <c r="F220" s="4"/>
      <c r="G220" s="4"/>
    </row>
    <row r="221" spans="1:7" s="3" customFormat="1" ht="12.75">
      <c r="A221" s="126"/>
      <c r="B221" s="126"/>
      <c r="D221" s="4"/>
      <c r="E221" s="4"/>
      <c r="F221" s="4"/>
      <c r="G221" s="4"/>
    </row>
    <row r="222" spans="1:7" s="3" customFormat="1" ht="12.75">
      <c r="A222" s="126"/>
      <c r="B222" s="126"/>
      <c r="D222" s="4"/>
      <c r="E222" s="4"/>
      <c r="F222" s="4"/>
      <c r="G222" s="4"/>
    </row>
    <row r="223" spans="1:7" s="3" customFormat="1" ht="12.75">
      <c r="A223" s="126"/>
      <c r="B223" s="126"/>
      <c r="D223" s="4"/>
      <c r="E223" s="4"/>
      <c r="F223" s="4"/>
      <c r="G223" s="4"/>
    </row>
    <row r="224" spans="1:7" s="3" customFormat="1" ht="12.75">
      <c r="A224" s="126"/>
      <c r="B224" s="126"/>
      <c r="D224" s="4"/>
      <c r="E224" s="4"/>
      <c r="F224" s="4"/>
      <c r="G224" s="4"/>
    </row>
    <row r="225" spans="1:7" s="3" customFormat="1" ht="12.75">
      <c r="A225" s="126"/>
      <c r="B225" s="126"/>
      <c r="D225" s="4"/>
      <c r="E225" s="4"/>
      <c r="F225" s="4"/>
      <c r="G225" s="4"/>
    </row>
    <row r="226" spans="1:7" s="3" customFormat="1" ht="12.75">
      <c r="A226" s="126"/>
      <c r="B226" s="126"/>
      <c r="D226" s="4"/>
      <c r="E226" s="4"/>
      <c r="F226" s="4"/>
      <c r="G226" s="4"/>
    </row>
    <row r="227" spans="1:7" s="3" customFormat="1" ht="12.75">
      <c r="A227" s="126"/>
      <c r="B227" s="126"/>
      <c r="D227" s="4"/>
      <c r="E227" s="4"/>
      <c r="F227" s="4"/>
      <c r="G227" s="4"/>
    </row>
    <row r="228" spans="1:7" s="3" customFormat="1" ht="12.75">
      <c r="A228" s="126"/>
      <c r="B228" s="126"/>
      <c r="D228" s="4"/>
      <c r="E228" s="4"/>
      <c r="F228" s="4"/>
      <c r="G228" s="4"/>
    </row>
    <row r="229" spans="1:7" s="3" customFormat="1" ht="12.75">
      <c r="A229" s="126"/>
      <c r="B229" s="126"/>
      <c r="D229" s="4"/>
      <c r="E229" s="4"/>
      <c r="F229" s="4"/>
      <c r="G229" s="4"/>
    </row>
    <row r="230" spans="1:7" s="3" customFormat="1" ht="12.75">
      <c r="A230" s="126"/>
      <c r="B230" s="126"/>
      <c r="D230" s="4"/>
      <c r="E230" s="4"/>
      <c r="F230" s="4"/>
      <c r="G230" s="4"/>
    </row>
    <row r="231" spans="1:7" s="3" customFormat="1" ht="12.75">
      <c r="A231" s="126"/>
      <c r="B231" s="126"/>
      <c r="D231" s="4"/>
      <c r="E231" s="4"/>
      <c r="F231" s="4"/>
      <c r="G231" s="4"/>
    </row>
    <row r="232" spans="1:7" s="3" customFormat="1" ht="12.75">
      <c r="A232" s="126"/>
      <c r="B232" s="126"/>
      <c r="D232" s="4"/>
      <c r="E232" s="4"/>
      <c r="F232" s="4"/>
      <c r="G232" s="4"/>
    </row>
    <row r="233" spans="1:7" s="3" customFormat="1" ht="12.75">
      <c r="A233" s="126"/>
      <c r="B233" s="126"/>
      <c r="D233" s="4"/>
      <c r="E233" s="4"/>
      <c r="F233" s="4"/>
      <c r="G233" s="4"/>
    </row>
    <row r="234" spans="1:7" s="3" customFormat="1" ht="12.75">
      <c r="A234" s="126"/>
      <c r="B234" s="126"/>
      <c r="D234" s="4"/>
      <c r="E234" s="4"/>
      <c r="F234" s="4"/>
      <c r="G234" s="4"/>
    </row>
    <row r="235" spans="1:7" s="3" customFormat="1" ht="12.75">
      <c r="A235" s="126"/>
      <c r="B235" s="126"/>
      <c r="D235" s="4"/>
      <c r="E235" s="4"/>
      <c r="F235" s="4"/>
      <c r="G235" s="4"/>
    </row>
    <row r="236" spans="1:7" s="3" customFormat="1" ht="12.75">
      <c r="A236" s="126"/>
      <c r="B236" s="126"/>
      <c r="D236" s="4"/>
      <c r="E236" s="4"/>
      <c r="F236" s="4"/>
      <c r="G236" s="4"/>
    </row>
    <row r="237" spans="1:7" s="3" customFormat="1" ht="12.75">
      <c r="A237" s="126"/>
      <c r="B237" s="126"/>
      <c r="D237" s="4"/>
      <c r="E237" s="4"/>
      <c r="F237" s="4"/>
      <c r="G237" s="4"/>
    </row>
    <row r="238" spans="1:7" s="3" customFormat="1" ht="12.75">
      <c r="A238" s="126"/>
      <c r="B238" s="126"/>
      <c r="D238" s="4"/>
      <c r="E238" s="4"/>
      <c r="F238" s="4"/>
      <c r="G238" s="4"/>
    </row>
    <row r="239" spans="1:7" s="3" customFormat="1" ht="12.75">
      <c r="A239" s="126"/>
      <c r="B239" s="126"/>
      <c r="D239" s="4"/>
      <c r="E239" s="4"/>
      <c r="F239" s="4"/>
      <c r="G239" s="4"/>
    </row>
    <row r="240" spans="1:7" s="3" customFormat="1" ht="12.75">
      <c r="A240" s="126"/>
      <c r="B240" s="126"/>
      <c r="D240" s="4"/>
      <c r="E240" s="4"/>
      <c r="F240" s="4"/>
      <c r="G240" s="4"/>
    </row>
    <row r="241" spans="1:7" s="3" customFormat="1" ht="12.75">
      <c r="A241" s="126"/>
      <c r="B241" s="126"/>
      <c r="D241" s="4"/>
      <c r="E241" s="4"/>
      <c r="F241" s="4"/>
      <c r="G241" s="4"/>
    </row>
    <row r="242" spans="1:7" s="3" customFormat="1" ht="12.75">
      <c r="A242" s="126"/>
      <c r="B242" s="126"/>
      <c r="D242" s="4"/>
      <c r="E242" s="4"/>
      <c r="F242" s="4"/>
      <c r="G242" s="4"/>
    </row>
    <row r="243" spans="1:7" s="3" customFormat="1" ht="12.75">
      <c r="A243" s="126"/>
      <c r="B243" s="126"/>
      <c r="D243" s="4"/>
      <c r="E243" s="4"/>
      <c r="F243" s="4"/>
      <c r="G243" s="4"/>
    </row>
    <row r="244" spans="1:7" s="3" customFormat="1" ht="12.75">
      <c r="A244" s="126"/>
      <c r="B244" s="126"/>
      <c r="D244" s="4"/>
      <c r="E244" s="4"/>
      <c r="F244" s="4"/>
      <c r="G244" s="4"/>
    </row>
    <row r="245" spans="1:7" s="3" customFormat="1" ht="12.75">
      <c r="A245" s="126"/>
      <c r="B245" s="126"/>
      <c r="D245" s="4"/>
      <c r="E245" s="4"/>
      <c r="F245" s="4"/>
      <c r="G245" s="4"/>
    </row>
    <row r="246" spans="1:7" s="3" customFormat="1" ht="12.75">
      <c r="A246" s="126"/>
      <c r="B246" s="126"/>
      <c r="D246" s="4"/>
      <c r="E246" s="4"/>
      <c r="F246" s="4"/>
      <c r="G246" s="4"/>
    </row>
    <row r="247" spans="1:7" s="3" customFormat="1" ht="12.75">
      <c r="A247" s="126"/>
      <c r="B247" s="126"/>
      <c r="D247" s="4"/>
      <c r="E247" s="4"/>
      <c r="F247" s="4"/>
      <c r="G247" s="4"/>
    </row>
    <row r="248" spans="1:7" s="3" customFormat="1" ht="12.75">
      <c r="A248" s="126"/>
      <c r="B248" s="126"/>
      <c r="D248" s="4"/>
      <c r="E248" s="4"/>
      <c r="F248" s="4"/>
      <c r="G248" s="4"/>
    </row>
    <row r="249" spans="1:7" s="3" customFormat="1" ht="12.75">
      <c r="A249" s="126"/>
      <c r="B249" s="126"/>
      <c r="D249" s="4"/>
      <c r="E249" s="4"/>
      <c r="F249" s="4"/>
      <c r="G249" s="4"/>
    </row>
    <row r="250" spans="1:7" s="3" customFormat="1" ht="12.75">
      <c r="A250" s="126"/>
      <c r="B250" s="126"/>
      <c r="D250" s="4"/>
      <c r="E250" s="4"/>
      <c r="F250" s="4"/>
      <c r="G250" s="4"/>
    </row>
    <row r="251" spans="1:7" s="3" customFormat="1" ht="12.75">
      <c r="A251" s="126"/>
      <c r="B251" s="126"/>
      <c r="D251" s="4"/>
      <c r="E251" s="4"/>
      <c r="F251" s="4"/>
      <c r="G251" s="4"/>
    </row>
    <row r="252" spans="1:7" s="3" customFormat="1" ht="12.75">
      <c r="A252" s="126"/>
      <c r="B252" s="126"/>
      <c r="D252" s="4"/>
      <c r="E252" s="4"/>
      <c r="F252" s="4"/>
      <c r="G252" s="4"/>
    </row>
    <row r="253" spans="1:7" s="3" customFormat="1" ht="12.75">
      <c r="A253" s="126"/>
      <c r="B253" s="126"/>
      <c r="D253" s="4"/>
      <c r="E253" s="4"/>
      <c r="F253" s="4"/>
      <c r="G253" s="4"/>
    </row>
    <row r="254" spans="1:7" s="3" customFormat="1" ht="12.75">
      <c r="A254" s="126"/>
      <c r="B254" s="126"/>
      <c r="D254" s="4"/>
      <c r="E254" s="4"/>
      <c r="F254" s="4"/>
      <c r="G254" s="4"/>
    </row>
    <row r="255" spans="1:7" s="3" customFormat="1" ht="12.75">
      <c r="A255" s="126"/>
      <c r="B255" s="126"/>
      <c r="D255" s="4"/>
      <c r="E255" s="4"/>
      <c r="F255" s="4"/>
      <c r="G255" s="4"/>
    </row>
    <row r="256" spans="1:7" s="3" customFormat="1" ht="12.75">
      <c r="A256" s="126"/>
      <c r="B256" s="126"/>
      <c r="D256" s="4"/>
      <c r="E256" s="4"/>
      <c r="F256" s="4"/>
      <c r="G256" s="4"/>
    </row>
    <row r="257" spans="1:7" s="3" customFormat="1" ht="12.75">
      <c r="A257" s="126"/>
      <c r="B257" s="126"/>
      <c r="D257" s="4"/>
      <c r="E257" s="4"/>
      <c r="F257" s="4"/>
      <c r="G257" s="4"/>
    </row>
    <row r="258" spans="1:7" s="3" customFormat="1" ht="12.75">
      <c r="A258" s="126"/>
      <c r="B258" s="126"/>
      <c r="D258" s="4"/>
      <c r="E258" s="4"/>
      <c r="F258" s="4"/>
      <c r="G258" s="4"/>
    </row>
    <row r="259" spans="1:7" s="3" customFormat="1" ht="12.75">
      <c r="A259" s="126"/>
      <c r="B259" s="126"/>
      <c r="D259" s="4"/>
      <c r="E259" s="4"/>
      <c r="F259" s="4"/>
      <c r="G259" s="4"/>
    </row>
    <row r="260" spans="1:7" s="3" customFormat="1" ht="12.75">
      <c r="A260" s="126"/>
      <c r="B260" s="126"/>
      <c r="D260" s="4"/>
      <c r="E260" s="4"/>
      <c r="F260" s="4"/>
      <c r="G260" s="4"/>
    </row>
    <row r="261" spans="1:7" s="3" customFormat="1" ht="12.75">
      <c r="A261" s="126"/>
      <c r="B261" s="126"/>
      <c r="D261" s="4"/>
      <c r="E261" s="4"/>
      <c r="F261" s="4"/>
      <c r="G261" s="4"/>
    </row>
    <row r="262" spans="1:7" s="3" customFormat="1" ht="12.75">
      <c r="A262" s="126"/>
      <c r="B262" s="126"/>
      <c r="D262" s="4"/>
      <c r="E262" s="4"/>
      <c r="F262" s="4"/>
      <c r="G262" s="4"/>
    </row>
    <row r="263" spans="1:7" s="3" customFormat="1" ht="12.75">
      <c r="A263" s="126"/>
      <c r="B263" s="126"/>
      <c r="D263" s="4"/>
      <c r="E263" s="4"/>
      <c r="F263" s="4"/>
      <c r="G263" s="4"/>
    </row>
    <row r="264" spans="1:7" s="3" customFormat="1" ht="12.75">
      <c r="A264" s="126"/>
      <c r="B264" s="126"/>
      <c r="D264" s="4"/>
      <c r="E264" s="4"/>
      <c r="F264" s="4"/>
      <c r="G264" s="4"/>
    </row>
    <row r="265" spans="1:7" s="3" customFormat="1" ht="12.75">
      <c r="A265" s="126"/>
      <c r="B265" s="126"/>
      <c r="D265" s="4"/>
      <c r="E265" s="4"/>
      <c r="F265" s="4"/>
      <c r="G265" s="4"/>
    </row>
    <row r="266" spans="1:7" s="3" customFormat="1" ht="12.75">
      <c r="A266" s="126"/>
      <c r="B266" s="126"/>
      <c r="D266" s="4"/>
      <c r="E266" s="4"/>
      <c r="F266" s="4"/>
      <c r="G266" s="4"/>
    </row>
    <row r="267" spans="1:7" s="3" customFormat="1" ht="12.75">
      <c r="A267" s="126"/>
      <c r="B267" s="126"/>
      <c r="D267" s="4"/>
      <c r="E267" s="4"/>
      <c r="F267" s="4"/>
      <c r="G267" s="4"/>
    </row>
    <row r="268" spans="1:7" s="3" customFormat="1" ht="12.75">
      <c r="A268" s="126"/>
      <c r="B268" s="126"/>
      <c r="D268" s="4"/>
      <c r="E268" s="4"/>
      <c r="F268" s="4"/>
      <c r="G268" s="4"/>
    </row>
    <row r="269" spans="1:7" s="3" customFormat="1" ht="12.75">
      <c r="A269" s="126"/>
      <c r="B269" s="126"/>
      <c r="D269" s="4"/>
      <c r="E269" s="4"/>
      <c r="F269" s="4"/>
      <c r="G269" s="4"/>
    </row>
    <row r="270" spans="1:7" s="3" customFormat="1" ht="12.75">
      <c r="A270" s="126"/>
      <c r="B270" s="126"/>
      <c r="D270" s="4"/>
      <c r="E270" s="4"/>
      <c r="F270" s="4"/>
      <c r="G270" s="4"/>
    </row>
    <row r="271" spans="1:7" s="3" customFormat="1" ht="12.75">
      <c r="A271" s="126"/>
      <c r="B271" s="126"/>
      <c r="D271" s="4"/>
      <c r="E271" s="4"/>
      <c r="F271" s="4"/>
      <c r="G271" s="4"/>
    </row>
    <row r="272" spans="1:7" s="3" customFormat="1" ht="12.75">
      <c r="A272" s="126"/>
      <c r="B272" s="126"/>
      <c r="D272" s="4"/>
      <c r="E272" s="4"/>
      <c r="F272" s="4"/>
      <c r="G272" s="4"/>
    </row>
    <row r="273" spans="1:7" s="3" customFormat="1" ht="12.75">
      <c r="A273" s="126"/>
      <c r="B273" s="126"/>
      <c r="D273" s="4"/>
      <c r="E273" s="4"/>
      <c r="F273" s="4"/>
      <c r="G273" s="4"/>
    </row>
    <row r="274" spans="1:7" s="3" customFormat="1" ht="12.75">
      <c r="A274" s="126"/>
      <c r="B274" s="126"/>
      <c r="D274" s="4"/>
      <c r="E274" s="4"/>
      <c r="F274" s="4"/>
      <c r="G274" s="4"/>
    </row>
    <row r="275" spans="1:7" s="3" customFormat="1" ht="12.75">
      <c r="A275" s="126"/>
      <c r="B275" s="126"/>
      <c r="D275" s="4"/>
      <c r="E275" s="4"/>
      <c r="F275" s="4"/>
      <c r="G275" s="4"/>
    </row>
    <row r="276" spans="1:7" s="3" customFormat="1" ht="12.75">
      <c r="A276" s="126"/>
      <c r="B276" s="126"/>
      <c r="D276" s="4"/>
      <c r="E276" s="4"/>
      <c r="F276" s="4"/>
      <c r="G276" s="4"/>
    </row>
    <row r="277" spans="1:7" s="3" customFormat="1" ht="12.75">
      <c r="A277" s="126"/>
      <c r="B277" s="126"/>
      <c r="D277" s="4"/>
      <c r="E277" s="4"/>
      <c r="F277" s="4"/>
      <c r="G277" s="4"/>
    </row>
    <row r="278" spans="1:7" s="3" customFormat="1" ht="12.75">
      <c r="A278" s="126"/>
      <c r="B278" s="126"/>
      <c r="D278" s="4"/>
      <c r="E278" s="4"/>
      <c r="F278" s="4"/>
      <c r="G278" s="4"/>
    </row>
    <row r="279" spans="1:7" s="3" customFormat="1" ht="12.75">
      <c r="A279" s="126"/>
      <c r="B279" s="126"/>
      <c r="D279" s="4"/>
      <c r="E279" s="4"/>
      <c r="F279" s="4"/>
      <c r="G279" s="4"/>
    </row>
    <row r="280" spans="1:7" s="3" customFormat="1" ht="12.75">
      <c r="A280" s="126"/>
      <c r="B280" s="126"/>
      <c r="D280" s="4"/>
      <c r="E280" s="4"/>
      <c r="F280" s="4"/>
      <c r="G280" s="4"/>
    </row>
    <row r="281" spans="1:7" s="3" customFormat="1" ht="12.75">
      <c r="A281" s="126"/>
      <c r="B281" s="126"/>
      <c r="D281" s="4"/>
      <c r="E281" s="4"/>
      <c r="F281" s="4"/>
      <c r="G281" s="4"/>
    </row>
    <row r="282" spans="1:7" s="3" customFormat="1" ht="12.75">
      <c r="A282" s="126"/>
      <c r="B282" s="126"/>
      <c r="D282" s="4"/>
      <c r="E282" s="4"/>
      <c r="F282" s="4"/>
      <c r="G282" s="4"/>
    </row>
    <row r="283" spans="1:7" s="3" customFormat="1" ht="12.75">
      <c r="A283" s="126"/>
      <c r="B283" s="126"/>
      <c r="D283" s="4"/>
      <c r="E283" s="4"/>
      <c r="F283" s="4"/>
      <c r="G283" s="4"/>
    </row>
    <row r="284" spans="1:7" s="3" customFormat="1" ht="12.75">
      <c r="A284" s="126"/>
      <c r="B284" s="126"/>
      <c r="D284" s="4"/>
      <c r="E284" s="4"/>
      <c r="F284" s="4"/>
      <c r="G284" s="4"/>
    </row>
    <row r="285" spans="1:7" s="3" customFormat="1" ht="12.75">
      <c r="A285" s="126"/>
      <c r="B285" s="126"/>
      <c r="D285" s="4"/>
      <c r="E285" s="4"/>
      <c r="F285" s="4"/>
      <c r="G285" s="4"/>
    </row>
    <row r="286" spans="1:7" s="3" customFormat="1" ht="12.75">
      <c r="A286" s="126"/>
      <c r="B286" s="126"/>
      <c r="D286" s="4"/>
      <c r="E286" s="4"/>
      <c r="F286" s="4"/>
      <c r="G286" s="4"/>
    </row>
    <row r="287" spans="1:7" s="3" customFormat="1" ht="12.75">
      <c r="A287" s="126"/>
      <c r="B287" s="126"/>
      <c r="D287" s="4"/>
      <c r="E287" s="4"/>
      <c r="F287" s="4"/>
      <c r="G287" s="4"/>
    </row>
    <row r="288" spans="1:7" s="3" customFormat="1" ht="12.75">
      <c r="A288" s="126"/>
      <c r="B288" s="126"/>
      <c r="D288" s="4"/>
      <c r="E288" s="4"/>
      <c r="F288" s="4"/>
      <c r="G288" s="4"/>
    </row>
    <row r="289" spans="1:7" s="3" customFormat="1" ht="12.75">
      <c r="A289" s="126"/>
      <c r="B289" s="126"/>
      <c r="D289" s="4"/>
      <c r="E289" s="4"/>
      <c r="F289" s="4"/>
      <c r="G289" s="4"/>
    </row>
    <row r="290" spans="1:7" s="3" customFormat="1" ht="12.75">
      <c r="A290" s="126"/>
      <c r="B290" s="126"/>
      <c r="D290" s="4"/>
      <c r="E290" s="4"/>
      <c r="F290" s="4"/>
      <c r="G290" s="4"/>
    </row>
    <row r="291" spans="1:7" s="3" customFormat="1" ht="12.75">
      <c r="A291" s="126"/>
      <c r="B291" s="126"/>
      <c r="D291" s="4"/>
      <c r="E291" s="4"/>
      <c r="F291" s="4"/>
      <c r="G291" s="4"/>
    </row>
    <row r="292" spans="1:7" s="3" customFormat="1" ht="12.75">
      <c r="A292" s="126"/>
      <c r="B292" s="126"/>
      <c r="D292" s="4"/>
      <c r="E292" s="4"/>
      <c r="F292" s="4"/>
      <c r="G292" s="4"/>
    </row>
    <row r="293" spans="1:7" s="3" customFormat="1" ht="12.75">
      <c r="A293" s="126"/>
      <c r="B293" s="126"/>
      <c r="D293" s="4"/>
      <c r="E293" s="4"/>
      <c r="F293" s="4"/>
      <c r="G293" s="4"/>
    </row>
    <row r="294" spans="1:7" s="3" customFormat="1" ht="12.75">
      <c r="A294" s="126"/>
      <c r="B294" s="126"/>
      <c r="D294" s="4"/>
      <c r="E294" s="4"/>
      <c r="F294" s="4"/>
      <c r="G294" s="4"/>
    </row>
    <row r="295" spans="1:7" s="3" customFormat="1" ht="12.75">
      <c r="A295" s="126"/>
      <c r="B295" s="126"/>
      <c r="D295" s="4"/>
      <c r="E295" s="4"/>
      <c r="F295" s="4"/>
      <c r="G295" s="4"/>
    </row>
    <row r="296" spans="1:7" s="3" customFormat="1" ht="12.75">
      <c r="A296" s="126"/>
      <c r="B296" s="126"/>
      <c r="D296" s="4"/>
      <c r="E296" s="4"/>
      <c r="F296" s="4"/>
      <c r="G296" s="4"/>
    </row>
    <row r="297" spans="1:7" s="3" customFormat="1" ht="12.75">
      <c r="A297" s="126"/>
      <c r="B297" s="126"/>
      <c r="D297" s="4"/>
      <c r="E297" s="4"/>
      <c r="F297" s="4"/>
      <c r="G297" s="4"/>
    </row>
    <row r="298" spans="1:7" s="3" customFormat="1" ht="12.75">
      <c r="A298" s="126"/>
      <c r="B298" s="126"/>
      <c r="D298" s="4"/>
      <c r="E298" s="4"/>
      <c r="F298" s="4"/>
      <c r="G298" s="4"/>
    </row>
    <row r="299" spans="1:7" s="3" customFormat="1" ht="12.75">
      <c r="A299" s="126"/>
      <c r="B299" s="126"/>
      <c r="D299" s="4"/>
      <c r="E299" s="4"/>
      <c r="F299" s="4"/>
      <c r="G299" s="4"/>
    </row>
    <row r="300" spans="1:7" s="3" customFormat="1" ht="12.75">
      <c r="A300" s="126"/>
      <c r="B300" s="126"/>
      <c r="D300" s="4"/>
      <c r="E300" s="4"/>
      <c r="F300" s="4"/>
      <c r="G300" s="4"/>
    </row>
    <row r="301" spans="1:7" s="3" customFormat="1" ht="12.75">
      <c r="A301" s="126"/>
      <c r="B301" s="126"/>
      <c r="D301" s="4"/>
      <c r="E301" s="4"/>
      <c r="F301" s="4"/>
      <c r="G301" s="4"/>
    </row>
    <row r="302" spans="1:7" s="3" customFormat="1" ht="12.75">
      <c r="A302" s="126"/>
      <c r="B302" s="126"/>
      <c r="D302" s="4"/>
      <c r="E302" s="4"/>
      <c r="F302" s="4"/>
      <c r="G302" s="4"/>
    </row>
    <row r="303" spans="1:7" s="3" customFormat="1" ht="12.75">
      <c r="A303" s="126"/>
      <c r="B303" s="126"/>
      <c r="D303" s="4"/>
      <c r="E303" s="4"/>
      <c r="F303" s="4"/>
      <c r="G303" s="4"/>
    </row>
    <row r="304" spans="1:7" s="3" customFormat="1" ht="12.75">
      <c r="A304" s="126"/>
      <c r="B304" s="126"/>
      <c r="D304" s="4"/>
      <c r="E304" s="4"/>
      <c r="F304" s="4"/>
      <c r="G304" s="4"/>
    </row>
    <row r="305" spans="1:7" s="3" customFormat="1" ht="12.75">
      <c r="A305" s="126"/>
      <c r="B305" s="126"/>
      <c r="D305" s="4"/>
      <c r="E305" s="4"/>
      <c r="F305" s="4"/>
      <c r="G305" s="4"/>
    </row>
    <row r="306" spans="1:7" s="3" customFormat="1" ht="12.75">
      <c r="A306" s="126"/>
      <c r="B306" s="126"/>
      <c r="D306" s="4"/>
      <c r="E306" s="4"/>
      <c r="F306" s="4"/>
      <c r="G306" s="4"/>
    </row>
    <row r="307" spans="1:7" s="3" customFormat="1" ht="12.75">
      <c r="A307" s="126"/>
      <c r="B307" s="126"/>
      <c r="D307" s="4"/>
      <c r="E307" s="4"/>
      <c r="F307" s="4"/>
      <c r="G307" s="4"/>
    </row>
    <row r="308" spans="1:7" s="3" customFormat="1" ht="12.75">
      <c r="A308" s="126"/>
      <c r="B308" s="126"/>
      <c r="D308" s="4"/>
      <c r="E308" s="4"/>
      <c r="F308" s="4"/>
      <c r="G308" s="4"/>
    </row>
    <row r="309" spans="1:7" s="3" customFormat="1" ht="12.75">
      <c r="A309" s="126"/>
      <c r="B309" s="126"/>
      <c r="D309" s="4"/>
      <c r="E309" s="4"/>
      <c r="F309" s="4"/>
      <c r="G309" s="4"/>
    </row>
    <row r="310" spans="1:7" s="3" customFormat="1" ht="12.75">
      <c r="A310" s="126"/>
      <c r="B310" s="126"/>
      <c r="D310" s="4"/>
      <c r="E310" s="4"/>
      <c r="F310" s="4"/>
      <c r="G310" s="4"/>
    </row>
    <row r="311" spans="1:7" s="3" customFormat="1" ht="12.75">
      <c r="A311" s="126"/>
      <c r="B311" s="126"/>
      <c r="D311" s="4"/>
      <c r="E311" s="4"/>
      <c r="F311" s="4"/>
      <c r="G311" s="4"/>
    </row>
    <row r="312" spans="1:7" s="3" customFormat="1" ht="12.75">
      <c r="A312" s="126"/>
      <c r="B312" s="126"/>
      <c r="D312" s="4"/>
      <c r="E312" s="4"/>
      <c r="F312" s="4"/>
      <c r="G312" s="4"/>
    </row>
    <row r="313" spans="1:7" s="3" customFormat="1" ht="12.75">
      <c r="A313" s="126"/>
      <c r="B313" s="126"/>
      <c r="D313" s="4"/>
      <c r="E313" s="4"/>
      <c r="F313" s="4"/>
      <c r="G313" s="4"/>
    </row>
    <row r="314" spans="1:7" s="3" customFormat="1" ht="12.75">
      <c r="A314" s="126"/>
      <c r="B314" s="126"/>
      <c r="D314" s="4"/>
      <c r="E314" s="4"/>
      <c r="F314" s="4"/>
      <c r="G314" s="4"/>
    </row>
    <row r="315" spans="1:7" s="3" customFormat="1" ht="12.75">
      <c r="A315" s="126"/>
      <c r="B315" s="126"/>
      <c r="D315" s="4"/>
      <c r="E315" s="4"/>
      <c r="F315" s="4"/>
      <c r="G315" s="4"/>
    </row>
    <row r="316" spans="1:7" s="3" customFormat="1" ht="12.75">
      <c r="A316" s="126"/>
      <c r="B316" s="126"/>
      <c r="D316" s="4"/>
      <c r="E316" s="4"/>
      <c r="F316" s="4"/>
      <c r="G316" s="4"/>
    </row>
    <row r="317" spans="1:7" s="3" customFormat="1" ht="12.75">
      <c r="A317" s="126"/>
      <c r="B317" s="126"/>
      <c r="D317" s="4"/>
      <c r="E317" s="4"/>
      <c r="F317" s="4"/>
      <c r="G317" s="4"/>
    </row>
    <row r="318" spans="1:7" s="3" customFormat="1" ht="12.75">
      <c r="A318" s="126"/>
      <c r="B318" s="126"/>
      <c r="D318" s="4"/>
      <c r="E318" s="4"/>
      <c r="F318" s="4"/>
      <c r="G318" s="4"/>
    </row>
    <row r="319" spans="1:7" s="3" customFormat="1" ht="12.75">
      <c r="A319" s="126"/>
      <c r="B319" s="126"/>
      <c r="D319" s="4"/>
      <c r="E319" s="4"/>
      <c r="F319" s="4"/>
      <c r="G319" s="4"/>
    </row>
    <row r="320" spans="1:7" s="3" customFormat="1" ht="12.75">
      <c r="A320" s="126"/>
      <c r="B320" s="126"/>
      <c r="D320" s="4"/>
      <c r="E320" s="4"/>
      <c r="F320" s="4"/>
      <c r="G320" s="4"/>
    </row>
    <row r="321" spans="1:7" s="3" customFormat="1" ht="12.75">
      <c r="A321" s="126"/>
      <c r="B321" s="126"/>
      <c r="D321" s="4"/>
      <c r="E321" s="4"/>
      <c r="F321" s="4"/>
      <c r="G321" s="4"/>
    </row>
    <row r="322" spans="1:7" s="3" customFormat="1" ht="12.75">
      <c r="A322" s="126"/>
      <c r="B322" s="126"/>
      <c r="D322" s="4"/>
      <c r="E322" s="4"/>
      <c r="F322" s="4"/>
      <c r="G322" s="4"/>
    </row>
    <row r="323" spans="1:7" s="3" customFormat="1" ht="12.75">
      <c r="A323" s="126"/>
      <c r="B323" s="126"/>
      <c r="D323" s="4"/>
      <c r="E323" s="4"/>
      <c r="F323" s="4"/>
      <c r="G323" s="4"/>
    </row>
    <row r="324" spans="1:7" s="3" customFormat="1" ht="12.75">
      <c r="A324" s="126"/>
      <c r="B324" s="126"/>
      <c r="D324" s="4"/>
      <c r="E324" s="4"/>
      <c r="F324" s="4"/>
      <c r="G324" s="4"/>
    </row>
    <row r="325" spans="1:7" s="3" customFormat="1" ht="12.75">
      <c r="A325" s="126"/>
      <c r="B325" s="126"/>
      <c r="D325" s="4"/>
      <c r="E325" s="4"/>
      <c r="F325" s="4"/>
      <c r="G325" s="4"/>
    </row>
    <row r="326" spans="1:7" s="3" customFormat="1" ht="12.75">
      <c r="A326" s="126"/>
      <c r="B326" s="126"/>
      <c r="D326" s="4"/>
      <c r="E326" s="4"/>
      <c r="F326" s="4"/>
      <c r="G326" s="4"/>
    </row>
    <row r="327" spans="1:7" s="3" customFormat="1" ht="12.75">
      <c r="A327" s="126"/>
      <c r="B327" s="126"/>
      <c r="D327" s="4"/>
      <c r="E327" s="4"/>
      <c r="F327" s="4"/>
      <c r="G327" s="4"/>
    </row>
    <row r="328" spans="1:7" s="3" customFormat="1" ht="12.75">
      <c r="A328" s="126"/>
      <c r="B328" s="126"/>
      <c r="D328" s="4"/>
      <c r="E328" s="4"/>
      <c r="F328" s="4"/>
      <c r="G328" s="4"/>
    </row>
    <row r="329" spans="1:7" s="3" customFormat="1" ht="12.75">
      <c r="A329" s="126"/>
      <c r="B329" s="126"/>
      <c r="D329" s="4"/>
      <c r="E329" s="4"/>
      <c r="F329" s="4"/>
      <c r="G329" s="4"/>
    </row>
    <row r="330" spans="1:7" s="3" customFormat="1" ht="12.75">
      <c r="A330" s="126"/>
      <c r="B330" s="126"/>
      <c r="D330" s="4"/>
      <c r="E330" s="4"/>
      <c r="F330" s="4"/>
      <c r="G330" s="4"/>
    </row>
    <row r="331" spans="1:7" s="3" customFormat="1" ht="12.75">
      <c r="A331" s="126"/>
      <c r="B331" s="126"/>
      <c r="D331" s="4"/>
      <c r="E331" s="4"/>
      <c r="F331" s="4"/>
      <c r="G331" s="4"/>
    </row>
    <row r="332" spans="1:7" s="3" customFormat="1" ht="12.75">
      <c r="A332" s="126"/>
      <c r="B332" s="126"/>
      <c r="D332" s="4"/>
      <c r="E332" s="4"/>
      <c r="F332" s="4"/>
      <c r="G332" s="4"/>
    </row>
    <row r="333" spans="1:7" s="3" customFormat="1" ht="12.75">
      <c r="A333" s="126"/>
      <c r="B333" s="126"/>
      <c r="D333" s="4"/>
      <c r="E333" s="4"/>
      <c r="F333" s="4"/>
      <c r="G333" s="4"/>
    </row>
    <row r="334" spans="1:7" s="3" customFormat="1" ht="12.75">
      <c r="A334" s="126"/>
      <c r="B334" s="126"/>
      <c r="D334" s="4"/>
      <c r="E334" s="4"/>
      <c r="F334" s="4"/>
      <c r="G334" s="4"/>
    </row>
    <row r="335" spans="1:7" s="3" customFormat="1" ht="12.75">
      <c r="A335" s="126"/>
      <c r="B335" s="126"/>
      <c r="D335" s="4"/>
      <c r="E335" s="4"/>
      <c r="F335" s="4"/>
      <c r="G335" s="4"/>
    </row>
    <row r="336" spans="1:7" s="3" customFormat="1" ht="12.75">
      <c r="A336" s="126"/>
      <c r="B336" s="126"/>
      <c r="D336" s="4"/>
      <c r="E336" s="4"/>
      <c r="F336" s="4"/>
      <c r="G336" s="4"/>
    </row>
    <row r="337" spans="1:7" s="3" customFormat="1" ht="12.75">
      <c r="A337" s="126"/>
      <c r="B337" s="126"/>
      <c r="D337" s="4"/>
      <c r="E337" s="4"/>
      <c r="F337" s="4"/>
      <c r="G337" s="4"/>
    </row>
    <row r="338" spans="1:7" s="3" customFormat="1" ht="12.75">
      <c r="A338" s="126"/>
      <c r="B338" s="126"/>
      <c r="D338" s="4"/>
      <c r="E338" s="4"/>
      <c r="F338" s="4"/>
      <c r="G338" s="4"/>
    </row>
    <row r="339" spans="1:7" s="3" customFormat="1" ht="12.75">
      <c r="A339" s="126"/>
      <c r="B339" s="126"/>
      <c r="D339" s="4"/>
      <c r="E339" s="4"/>
      <c r="F339" s="4"/>
      <c r="G339" s="4"/>
    </row>
    <row r="340" spans="1:7" s="3" customFormat="1" ht="12.75">
      <c r="A340" s="126"/>
      <c r="B340" s="126"/>
      <c r="D340" s="4"/>
      <c r="E340" s="4"/>
      <c r="F340" s="4"/>
      <c r="G340" s="4"/>
    </row>
    <row r="341" spans="1:7" s="3" customFormat="1" ht="12.75">
      <c r="A341" s="126"/>
      <c r="B341" s="126"/>
      <c r="D341" s="4"/>
      <c r="E341" s="4"/>
      <c r="F341" s="4"/>
      <c r="G341" s="4"/>
    </row>
    <row r="342" spans="1:7" s="3" customFormat="1" ht="12.75">
      <c r="A342" s="126"/>
      <c r="B342" s="126"/>
      <c r="D342" s="4"/>
      <c r="E342" s="4"/>
      <c r="F342" s="4"/>
      <c r="G342" s="4"/>
    </row>
    <row r="343" spans="1:7" s="3" customFormat="1" ht="12.75">
      <c r="A343" s="126"/>
      <c r="B343" s="126"/>
      <c r="D343" s="4"/>
      <c r="E343" s="4"/>
      <c r="F343" s="4"/>
      <c r="G343" s="4"/>
    </row>
    <row r="344" spans="1:7" s="3" customFormat="1" ht="12.75">
      <c r="A344" s="126"/>
      <c r="B344" s="126"/>
      <c r="D344" s="4"/>
      <c r="E344" s="4"/>
      <c r="F344" s="4"/>
      <c r="G344" s="4"/>
    </row>
    <row r="345" spans="1:7" s="3" customFormat="1" ht="12.75">
      <c r="A345" s="126"/>
      <c r="B345" s="126"/>
      <c r="D345" s="4"/>
      <c r="E345" s="4"/>
      <c r="F345" s="4"/>
      <c r="G345" s="4"/>
    </row>
    <row r="346" spans="1:7" s="3" customFormat="1" ht="12.75">
      <c r="A346" s="126"/>
      <c r="B346" s="126"/>
      <c r="D346" s="4"/>
      <c r="E346" s="4"/>
      <c r="F346" s="4"/>
      <c r="G346" s="4"/>
    </row>
    <row r="347" spans="1:7" s="3" customFormat="1" ht="12.75">
      <c r="A347" s="126"/>
      <c r="B347" s="126"/>
      <c r="D347" s="4"/>
      <c r="E347" s="4"/>
      <c r="F347" s="4"/>
      <c r="G347" s="4"/>
    </row>
    <row r="348" spans="1:7" s="3" customFormat="1" ht="12.75">
      <c r="A348" s="126"/>
      <c r="B348" s="126"/>
      <c r="D348" s="4"/>
      <c r="E348" s="4"/>
      <c r="F348" s="4"/>
      <c r="G348" s="4"/>
    </row>
    <row r="349" spans="1:7" s="3" customFormat="1" ht="12.75">
      <c r="A349" s="126"/>
      <c r="B349" s="126"/>
      <c r="D349" s="4"/>
      <c r="E349" s="4"/>
      <c r="F349" s="4"/>
      <c r="G349" s="4"/>
    </row>
    <row r="350" spans="1:7" s="3" customFormat="1" ht="12.75">
      <c r="A350" s="126"/>
      <c r="B350" s="126"/>
      <c r="D350" s="4"/>
      <c r="E350" s="4"/>
      <c r="F350" s="4"/>
      <c r="G350" s="4"/>
    </row>
    <row r="351" spans="1:7" s="3" customFormat="1" ht="12.75">
      <c r="A351" s="126"/>
      <c r="B351" s="126"/>
      <c r="D351" s="4"/>
      <c r="E351" s="4"/>
      <c r="F351" s="4"/>
      <c r="G351" s="4"/>
    </row>
    <row r="352" spans="1:7" s="3" customFormat="1" ht="12.75">
      <c r="A352" s="126"/>
      <c r="B352" s="126"/>
      <c r="D352" s="4"/>
      <c r="E352" s="4"/>
      <c r="F352" s="4"/>
      <c r="G352" s="4"/>
    </row>
    <row r="353" spans="1:7" s="3" customFormat="1" ht="12.75">
      <c r="A353" s="126"/>
      <c r="B353" s="126"/>
      <c r="D353" s="4"/>
      <c r="E353" s="4"/>
      <c r="F353" s="4"/>
      <c r="G353" s="4"/>
    </row>
    <row r="354" spans="1:7" s="3" customFormat="1" ht="12.75">
      <c r="A354" s="126"/>
      <c r="B354" s="126"/>
      <c r="D354" s="4"/>
      <c r="E354" s="4"/>
      <c r="F354" s="4"/>
      <c r="G354" s="4"/>
    </row>
    <row r="355" spans="1:7" s="3" customFormat="1" ht="12.75">
      <c r="A355" s="126"/>
      <c r="B355" s="126"/>
      <c r="D355" s="4"/>
      <c r="E355" s="4"/>
      <c r="F355" s="4"/>
      <c r="G355" s="4"/>
    </row>
    <row r="356" spans="1:7" s="3" customFormat="1" ht="12.75">
      <c r="A356" s="126"/>
      <c r="B356" s="126"/>
      <c r="D356" s="4"/>
      <c r="E356" s="4"/>
      <c r="F356" s="4"/>
      <c r="G356" s="4"/>
    </row>
    <row r="357" spans="1:7" s="3" customFormat="1" ht="12.75">
      <c r="A357" s="126"/>
      <c r="B357" s="126"/>
      <c r="D357" s="4"/>
      <c r="E357" s="4"/>
      <c r="F357" s="4"/>
      <c r="G357" s="4"/>
    </row>
    <row r="358" spans="1:7" s="3" customFormat="1" ht="12.75">
      <c r="A358" s="126"/>
      <c r="B358" s="126"/>
      <c r="D358" s="4"/>
      <c r="E358" s="4"/>
      <c r="F358" s="4"/>
      <c r="G358" s="4"/>
    </row>
    <row r="359" spans="1:7" s="3" customFormat="1" ht="12.75">
      <c r="A359" s="126"/>
      <c r="B359" s="126"/>
      <c r="D359" s="4"/>
      <c r="E359" s="4"/>
      <c r="F359" s="4"/>
      <c r="G359" s="4"/>
    </row>
    <row r="360" spans="1:7" s="3" customFormat="1" ht="12.75">
      <c r="A360" s="126"/>
      <c r="B360" s="126"/>
      <c r="D360" s="4"/>
      <c r="E360" s="4"/>
      <c r="F360" s="4"/>
      <c r="G360" s="4"/>
    </row>
    <row r="361" spans="1:7" s="3" customFormat="1" ht="12.75">
      <c r="A361" s="126"/>
      <c r="B361" s="126"/>
      <c r="D361" s="4"/>
      <c r="E361" s="4"/>
      <c r="F361" s="4"/>
      <c r="G361" s="4"/>
    </row>
    <row r="362" spans="1:7" s="3" customFormat="1" ht="12.75">
      <c r="A362" s="126"/>
      <c r="B362" s="126"/>
      <c r="D362" s="4"/>
      <c r="E362" s="4"/>
      <c r="F362" s="4"/>
      <c r="G362" s="4"/>
    </row>
    <row r="363" spans="1:7" s="3" customFormat="1" ht="12.75">
      <c r="A363" s="126"/>
      <c r="B363" s="126"/>
      <c r="D363" s="4"/>
      <c r="E363" s="4"/>
      <c r="F363" s="4"/>
      <c r="G363" s="4"/>
    </row>
    <row r="364" spans="1:7" s="3" customFormat="1" ht="12.75">
      <c r="A364" s="126"/>
      <c r="B364" s="126"/>
      <c r="D364" s="4"/>
      <c r="E364" s="4"/>
      <c r="F364" s="4"/>
      <c r="G364" s="4"/>
    </row>
    <row r="365" spans="1:7" s="3" customFormat="1" ht="12.75">
      <c r="A365" s="126"/>
      <c r="B365" s="126"/>
      <c r="D365" s="4"/>
      <c r="E365" s="4"/>
      <c r="F365" s="4"/>
      <c r="G365" s="4"/>
    </row>
    <row r="366" spans="1:7" s="3" customFormat="1" ht="12.75">
      <c r="A366" s="126"/>
      <c r="B366" s="126"/>
      <c r="D366" s="4"/>
      <c r="E366" s="4"/>
      <c r="F366" s="4"/>
      <c r="G366" s="4"/>
    </row>
    <row r="367" spans="1:7" s="3" customFormat="1" ht="12.75">
      <c r="A367" s="126"/>
      <c r="B367" s="126"/>
      <c r="D367" s="4"/>
      <c r="E367" s="4"/>
      <c r="F367" s="4"/>
      <c r="G367" s="4"/>
    </row>
    <row r="368" spans="1:7" s="3" customFormat="1" ht="12.75">
      <c r="A368" s="126"/>
      <c r="B368" s="126"/>
      <c r="D368" s="4"/>
      <c r="E368" s="4"/>
      <c r="F368" s="4"/>
      <c r="G368" s="4"/>
    </row>
    <row r="369" spans="1:7" s="3" customFormat="1" ht="12.75">
      <c r="A369" s="126"/>
      <c r="B369" s="126"/>
      <c r="D369" s="4"/>
      <c r="E369" s="4"/>
      <c r="F369" s="4"/>
      <c r="G369" s="4"/>
    </row>
    <row r="370" spans="1:7" s="3" customFormat="1" ht="12.75">
      <c r="A370" s="126"/>
      <c r="B370" s="126"/>
      <c r="D370" s="4"/>
      <c r="E370" s="4"/>
      <c r="F370" s="4"/>
      <c r="G370" s="4"/>
    </row>
    <row r="371" spans="1:7" s="3" customFormat="1" ht="12.75">
      <c r="A371" s="126"/>
      <c r="B371" s="126"/>
      <c r="D371" s="4"/>
      <c r="E371" s="4"/>
      <c r="F371" s="4"/>
      <c r="G371" s="4"/>
    </row>
    <row r="372" spans="1:7" s="3" customFormat="1" ht="12.75">
      <c r="A372" s="126"/>
      <c r="B372" s="126"/>
      <c r="D372" s="4"/>
      <c r="E372" s="4"/>
      <c r="F372" s="4"/>
      <c r="G372" s="4"/>
    </row>
    <row r="373" spans="1:7" s="3" customFormat="1" ht="12.75">
      <c r="A373" s="126"/>
      <c r="B373" s="126"/>
      <c r="D373" s="4"/>
      <c r="E373" s="4"/>
      <c r="F373" s="4"/>
      <c r="G373" s="4"/>
    </row>
    <row r="374" spans="1:7" s="3" customFormat="1" ht="12.75">
      <c r="A374" s="126"/>
      <c r="B374" s="126"/>
      <c r="D374" s="4"/>
      <c r="E374" s="4"/>
      <c r="F374" s="4"/>
      <c r="G374" s="4"/>
    </row>
    <row r="375" spans="1:7" s="3" customFormat="1" ht="12.75">
      <c r="A375" s="126"/>
      <c r="B375" s="126"/>
      <c r="D375" s="4"/>
      <c r="E375" s="4"/>
      <c r="F375" s="4"/>
      <c r="G375" s="4"/>
    </row>
    <row r="376" spans="1:7" s="3" customFormat="1" ht="12.75">
      <c r="A376" s="126"/>
      <c r="B376" s="126"/>
      <c r="D376" s="4"/>
      <c r="E376" s="4"/>
      <c r="F376" s="4"/>
      <c r="G376" s="4"/>
    </row>
    <row r="377" spans="1:7" s="3" customFormat="1" ht="12.75">
      <c r="A377" s="126"/>
      <c r="B377" s="126"/>
      <c r="D377" s="4"/>
      <c r="E377" s="4"/>
      <c r="F377" s="4"/>
      <c r="G377" s="4"/>
    </row>
    <row r="378" spans="1:7" s="3" customFormat="1" ht="12.75">
      <c r="A378" s="126"/>
      <c r="B378" s="126"/>
      <c r="D378" s="4"/>
      <c r="E378" s="4"/>
      <c r="F378" s="4"/>
      <c r="G378" s="4"/>
    </row>
    <row r="379" spans="1:7" s="3" customFormat="1" ht="12.75">
      <c r="A379" s="126"/>
      <c r="B379" s="126"/>
      <c r="D379" s="4"/>
      <c r="E379" s="4"/>
      <c r="F379" s="4"/>
      <c r="G379" s="4"/>
    </row>
    <row r="380" spans="1:7" s="3" customFormat="1" ht="12.75">
      <c r="A380" s="126"/>
      <c r="B380" s="126"/>
      <c r="D380" s="4"/>
      <c r="E380" s="4"/>
      <c r="F380" s="4"/>
      <c r="G380" s="4"/>
    </row>
    <row r="381" spans="1:7" s="3" customFormat="1" ht="12.75">
      <c r="A381" s="126"/>
      <c r="B381" s="126"/>
      <c r="D381" s="4"/>
      <c r="E381" s="4"/>
      <c r="F381" s="4"/>
      <c r="G381" s="4"/>
    </row>
    <row r="382" spans="1:7" s="3" customFormat="1" ht="12.75">
      <c r="A382" s="126"/>
      <c r="B382" s="126"/>
      <c r="D382" s="4"/>
      <c r="E382" s="4"/>
      <c r="F382" s="4"/>
      <c r="G382" s="4"/>
    </row>
    <row r="383" spans="1:7" s="3" customFormat="1" ht="12.75">
      <c r="A383" s="126"/>
      <c r="B383" s="126"/>
      <c r="D383" s="4"/>
      <c r="E383" s="4"/>
      <c r="F383" s="4"/>
      <c r="G383" s="4"/>
    </row>
    <row r="384" spans="1:7" s="3" customFormat="1" ht="12.75">
      <c r="A384" s="126"/>
      <c r="B384" s="126"/>
      <c r="D384" s="4"/>
      <c r="E384" s="4"/>
      <c r="F384" s="4"/>
      <c r="G384" s="4"/>
    </row>
    <row r="385" spans="1:7" s="3" customFormat="1" ht="12.75">
      <c r="A385" s="126"/>
      <c r="B385" s="126"/>
      <c r="D385" s="4"/>
      <c r="E385" s="4"/>
      <c r="F385" s="4"/>
      <c r="G385" s="4"/>
    </row>
    <row r="386" spans="1:7" s="3" customFormat="1" ht="12.75">
      <c r="A386" s="126"/>
      <c r="B386" s="126"/>
      <c r="D386" s="4"/>
      <c r="E386" s="4"/>
      <c r="F386" s="4"/>
      <c r="G386" s="4"/>
    </row>
    <row r="387" spans="1:7" s="3" customFormat="1" ht="12.75">
      <c r="A387" s="126"/>
      <c r="B387" s="126"/>
      <c r="D387" s="4"/>
      <c r="E387" s="4"/>
      <c r="F387" s="4"/>
      <c r="G387" s="4"/>
    </row>
    <row r="388" spans="1:7" s="3" customFormat="1" ht="12.75">
      <c r="A388" s="126"/>
      <c r="B388" s="126"/>
      <c r="D388" s="4"/>
      <c r="E388" s="4"/>
      <c r="F388" s="4"/>
      <c r="G388" s="4"/>
    </row>
    <row r="389" spans="1:7" s="3" customFormat="1" ht="12.75">
      <c r="A389" s="126"/>
      <c r="B389" s="126"/>
      <c r="D389" s="4"/>
      <c r="E389" s="4"/>
      <c r="F389" s="4"/>
      <c r="G389" s="4"/>
    </row>
    <row r="390" spans="1:7" s="3" customFormat="1" ht="12.75">
      <c r="A390" s="126"/>
      <c r="B390" s="126"/>
      <c r="D390" s="4"/>
      <c r="E390" s="4"/>
      <c r="F390" s="4"/>
      <c r="G390" s="4"/>
    </row>
    <row r="391" spans="1:7" s="3" customFormat="1" ht="12.75">
      <c r="A391" s="126"/>
      <c r="B391" s="126"/>
      <c r="D391" s="4"/>
      <c r="E391" s="4"/>
      <c r="F391" s="4"/>
      <c r="G391" s="4"/>
    </row>
    <row r="392" spans="1:7" s="3" customFormat="1" ht="12.75">
      <c r="A392" s="126"/>
      <c r="B392" s="126"/>
      <c r="D392" s="4"/>
      <c r="E392" s="4"/>
      <c r="F392" s="4"/>
      <c r="G392" s="4"/>
    </row>
    <row r="393" spans="1:7" s="3" customFormat="1" ht="12.75">
      <c r="A393" s="126"/>
      <c r="B393" s="126"/>
      <c r="D393" s="4"/>
      <c r="E393" s="4"/>
      <c r="F393" s="4"/>
      <c r="G393" s="4"/>
    </row>
    <row r="394" spans="1:7" s="3" customFormat="1" ht="12.75">
      <c r="A394" s="126"/>
      <c r="B394" s="126"/>
      <c r="D394" s="4"/>
      <c r="E394" s="4"/>
      <c r="F394" s="4"/>
      <c r="G394" s="4"/>
    </row>
    <row r="395" spans="1:7" s="3" customFormat="1" ht="12.75">
      <c r="A395" s="126"/>
      <c r="B395" s="126"/>
      <c r="D395" s="4"/>
      <c r="E395" s="4"/>
      <c r="F395" s="4"/>
      <c r="G395" s="4"/>
    </row>
    <row r="396" spans="1:7" s="3" customFormat="1" ht="12.75">
      <c r="A396" s="126"/>
      <c r="B396" s="126"/>
      <c r="D396" s="4"/>
      <c r="E396" s="4"/>
      <c r="F396" s="4"/>
      <c r="G396" s="4"/>
    </row>
    <row r="397" spans="1:7" s="3" customFormat="1" ht="12.75">
      <c r="A397" s="126"/>
      <c r="B397" s="126"/>
      <c r="D397" s="4"/>
      <c r="E397" s="4"/>
      <c r="F397" s="4"/>
      <c r="G397" s="4"/>
    </row>
    <row r="398" spans="1:7" s="3" customFormat="1" ht="12.75">
      <c r="A398" s="126"/>
      <c r="B398" s="126"/>
      <c r="D398" s="4"/>
      <c r="E398" s="4"/>
      <c r="F398" s="4"/>
      <c r="G398" s="4"/>
    </row>
    <row r="399" spans="1:7" s="3" customFormat="1" ht="12.75">
      <c r="A399" s="126"/>
      <c r="B399" s="126"/>
      <c r="D399" s="4"/>
      <c r="E399" s="4"/>
      <c r="F399" s="4"/>
      <c r="G399" s="4"/>
    </row>
    <row r="400" spans="1:7" s="3" customFormat="1" ht="12.75">
      <c r="A400" s="126"/>
      <c r="B400" s="126"/>
      <c r="D400" s="4"/>
      <c r="E400" s="4"/>
      <c r="F400" s="4"/>
      <c r="G400" s="4"/>
    </row>
    <row r="401" spans="1:7" s="3" customFormat="1" ht="12.75">
      <c r="A401" s="126"/>
      <c r="B401" s="126"/>
      <c r="D401" s="4"/>
      <c r="E401" s="4"/>
      <c r="F401" s="4"/>
      <c r="G401" s="4"/>
    </row>
    <row r="402" spans="1:7" s="3" customFormat="1" ht="12.75">
      <c r="A402" s="126"/>
      <c r="B402" s="126"/>
      <c r="D402" s="4"/>
      <c r="E402" s="4"/>
      <c r="F402" s="4"/>
      <c r="G402" s="4"/>
    </row>
    <row r="403" spans="1:7" s="3" customFormat="1" ht="12.75">
      <c r="A403" s="126"/>
      <c r="B403" s="126"/>
      <c r="D403" s="4"/>
      <c r="E403" s="4"/>
      <c r="F403" s="4"/>
      <c r="G403" s="4"/>
    </row>
    <row r="404" spans="1:7" s="3" customFormat="1" ht="12.75">
      <c r="A404" s="126"/>
      <c r="B404" s="126"/>
      <c r="D404" s="4"/>
      <c r="E404" s="4"/>
      <c r="F404" s="4"/>
      <c r="G404" s="4"/>
    </row>
    <row r="405" spans="1:7" s="3" customFormat="1" ht="12.75">
      <c r="A405" s="126"/>
      <c r="B405" s="126"/>
      <c r="D405" s="4"/>
      <c r="E405" s="4"/>
      <c r="F405" s="4"/>
      <c r="G405" s="4"/>
    </row>
    <row r="406" spans="1:7" s="3" customFormat="1" ht="12.75">
      <c r="A406" s="126"/>
      <c r="B406" s="126"/>
      <c r="D406" s="4"/>
      <c r="E406" s="4"/>
      <c r="F406" s="4"/>
      <c r="G406" s="4"/>
    </row>
    <row r="407" spans="1:7" s="3" customFormat="1" ht="12.75">
      <c r="A407" s="126"/>
      <c r="B407" s="126"/>
      <c r="D407" s="4"/>
      <c r="E407" s="4"/>
      <c r="F407" s="4"/>
      <c r="G407" s="4"/>
    </row>
    <row r="408" spans="1:7" s="3" customFormat="1" ht="12.75">
      <c r="A408" s="126"/>
      <c r="B408" s="126"/>
      <c r="D408" s="4"/>
      <c r="E408" s="4"/>
      <c r="F408" s="4"/>
      <c r="G408" s="4"/>
    </row>
    <row r="409" spans="1:7" s="3" customFormat="1" ht="12.75">
      <c r="A409" s="126"/>
      <c r="B409" s="126"/>
      <c r="D409" s="4"/>
      <c r="E409" s="4"/>
      <c r="F409" s="4"/>
      <c r="G409" s="4"/>
    </row>
    <row r="410" spans="1:7" s="3" customFormat="1" ht="12.75">
      <c r="A410" s="126"/>
      <c r="B410" s="126"/>
      <c r="D410" s="4"/>
      <c r="E410" s="4"/>
      <c r="F410" s="4"/>
      <c r="G410" s="4"/>
    </row>
    <row r="411" spans="1:7" s="3" customFormat="1" ht="12.75">
      <c r="A411" s="126"/>
      <c r="B411" s="126"/>
      <c r="D411" s="4"/>
      <c r="E411" s="4"/>
      <c r="F411" s="4"/>
      <c r="G411" s="4"/>
    </row>
    <row r="412" spans="1:7" s="3" customFormat="1" ht="12.75">
      <c r="A412" s="126"/>
      <c r="B412" s="126"/>
      <c r="D412" s="4"/>
      <c r="E412" s="4"/>
      <c r="F412" s="4"/>
      <c r="G412" s="4"/>
    </row>
    <row r="413" spans="1:7" s="3" customFormat="1" ht="12.75">
      <c r="A413" s="126"/>
      <c r="B413" s="126"/>
      <c r="D413" s="4"/>
      <c r="E413" s="4"/>
      <c r="F413" s="4"/>
      <c r="G413" s="4"/>
    </row>
    <row r="414" spans="1:7" s="3" customFormat="1" ht="12.75">
      <c r="A414" s="126"/>
      <c r="B414" s="126"/>
      <c r="D414" s="4"/>
      <c r="E414" s="4"/>
      <c r="F414" s="4"/>
      <c r="G414" s="4"/>
    </row>
    <row r="415" spans="1:7" s="3" customFormat="1" ht="12.75">
      <c r="A415" s="126"/>
      <c r="B415" s="126"/>
      <c r="D415" s="4"/>
      <c r="E415" s="4"/>
      <c r="F415" s="4"/>
      <c r="G415" s="4"/>
    </row>
    <row r="416" spans="1:7" s="3" customFormat="1" ht="12.75">
      <c r="A416" s="126"/>
      <c r="B416" s="126"/>
      <c r="D416" s="4"/>
      <c r="E416" s="4"/>
      <c r="F416" s="4"/>
      <c r="G416" s="4"/>
    </row>
    <row r="417" spans="1:7" s="3" customFormat="1" ht="12.75">
      <c r="A417" s="126"/>
      <c r="B417" s="126"/>
      <c r="D417" s="4"/>
      <c r="E417" s="4"/>
      <c r="F417" s="4"/>
      <c r="G417" s="4"/>
    </row>
    <row r="418" spans="1:7" s="3" customFormat="1" ht="12.75">
      <c r="A418" s="126"/>
      <c r="B418" s="126"/>
      <c r="D418" s="4"/>
      <c r="E418" s="4"/>
      <c r="F418" s="4"/>
      <c r="G418" s="4"/>
    </row>
    <row r="419" spans="1:7" s="3" customFormat="1" ht="12.75">
      <c r="A419" s="126"/>
      <c r="B419" s="126"/>
      <c r="D419" s="4"/>
      <c r="E419" s="4"/>
      <c r="F419" s="4"/>
      <c r="G419" s="4"/>
    </row>
    <row r="420" spans="1:7" s="3" customFormat="1" ht="12.75">
      <c r="A420" s="126"/>
      <c r="B420" s="126"/>
      <c r="D420" s="4"/>
      <c r="E420" s="4"/>
      <c r="F420" s="4"/>
      <c r="G420" s="4"/>
    </row>
    <row r="421" spans="1:7" s="3" customFormat="1" ht="12.75">
      <c r="A421" s="126"/>
      <c r="B421" s="126"/>
      <c r="D421" s="4"/>
      <c r="E421" s="4"/>
      <c r="F421" s="4"/>
      <c r="G421" s="4"/>
    </row>
    <row r="422" spans="1:7" s="3" customFormat="1" ht="12.75">
      <c r="A422" s="126"/>
      <c r="B422" s="126"/>
      <c r="D422" s="4"/>
      <c r="E422" s="4"/>
      <c r="F422" s="4"/>
      <c r="G422" s="4"/>
    </row>
    <row r="423" spans="1:7" s="3" customFormat="1" ht="12.75">
      <c r="A423" s="126"/>
      <c r="B423" s="126"/>
      <c r="D423" s="4"/>
      <c r="E423" s="4"/>
      <c r="F423" s="4"/>
      <c r="G423" s="4"/>
    </row>
    <row r="424" spans="1:7" s="3" customFormat="1" ht="12.75">
      <c r="A424" s="126"/>
      <c r="B424" s="126"/>
      <c r="D424" s="4"/>
      <c r="E424" s="4"/>
      <c r="F424" s="4"/>
      <c r="G424" s="4"/>
    </row>
    <row r="425" spans="1:7" s="3" customFormat="1" ht="12.75">
      <c r="A425" s="126"/>
      <c r="B425" s="126"/>
      <c r="D425" s="4"/>
      <c r="E425" s="4"/>
      <c r="F425" s="4"/>
      <c r="G425" s="4"/>
    </row>
    <row r="426" spans="1:7" s="3" customFormat="1" ht="12.75">
      <c r="A426" s="126"/>
      <c r="B426" s="126"/>
      <c r="D426" s="4"/>
      <c r="E426" s="4"/>
      <c r="F426" s="4"/>
      <c r="G426" s="4"/>
    </row>
    <row r="427" spans="1:7" s="3" customFormat="1" ht="12.75">
      <c r="A427" s="126"/>
      <c r="B427" s="126"/>
      <c r="D427" s="4"/>
      <c r="E427" s="4"/>
      <c r="F427" s="4"/>
      <c r="G427" s="4"/>
    </row>
    <row r="428" spans="1:7" s="3" customFormat="1" ht="12.75">
      <c r="A428" s="126"/>
      <c r="B428" s="126"/>
      <c r="D428" s="4"/>
      <c r="E428" s="4"/>
      <c r="F428" s="4"/>
      <c r="G428" s="4"/>
    </row>
    <row r="429" spans="1:7" s="3" customFormat="1" ht="12.75">
      <c r="A429" s="126"/>
      <c r="B429" s="126"/>
      <c r="D429" s="4"/>
      <c r="E429" s="4"/>
      <c r="F429" s="4"/>
      <c r="G429" s="4"/>
    </row>
    <row r="430" spans="1:7" s="3" customFormat="1" ht="12.75">
      <c r="A430" s="126"/>
      <c r="B430" s="126"/>
      <c r="D430" s="4"/>
      <c r="E430" s="4"/>
      <c r="F430" s="4"/>
      <c r="G430" s="4"/>
    </row>
    <row r="431" spans="1:7" s="3" customFormat="1" ht="12.75">
      <c r="A431" s="126"/>
      <c r="B431" s="126"/>
      <c r="D431" s="4"/>
      <c r="E431" s="4"/>
      <c r="F431" s="4"/>
      <c r="G431" s="4"/>
    </row>
    <row r="432" spans="1:7" s="3" customFormat="1" ht="12.75">
      <c r="A432" s="126"/>
      <c r="B432" s="126"/>
      <c r="D432" s="4"/>
      <c r="E432" s="4"/>
      <c r="F432" s="4"/>
      <c r="G432" s="4"/>
    </row>
    <row r="433" spans="1:7" s="3" customFormat="1" ht="12.75">
      <c r="A433" s="126"/>
      <c r="B433" s="126"/>
      <c r="D433" s="4"/>
      <c r="E433" s="4"/>
      <c r="F433" s="4"/>
      <c r="G433" s="4"/>
    </row>
    <row r="434" spans="1:7" s="3" customFormat="1" ht="12.75">
      <c r="A434" s="126"/>
      <c r="B434" s="126"/>
      <c r="D434" s="4"/>
      <c r="E434" s="4"/>
      <c r="F434" s="4"/>
      <c r="G434" s="4"/>
    </row>
    <row r="435" spans="1:7" s="3" customFormat="1" ht="12.75">
      <c r="A435" s="126"/>
      <c r="B435" s="126"/>
      <c r="D435" s="4"/>
      <c r="E435" s="4"/>
      <c r="F435" s="4"/>
      <c r="G435" s="4"/>
    </row>
    <row r="436" spans="1:7" s="3" customFormat="1" ht="12.75">
      <c r="A436" s="126"/>
      <c r="B436" s="126"/>
      <c r="D436" s="4"/>
      <c r="E436" s="4"/>
      <c r="F436" s="4"/>
      <c r="G436" s="4"/>
    </row>
    <row r="437" spans="1:7" s="3" customFormat="1" ht="12.75">
      <c r="A437" s="126"/>
      <c r="B437" s="126"/>
      <c r="D437" s="4"/>
      <c r="E437" s="4"/>
      <c r="F437" s="4"/>
      <c r="G437" s="4"/>
    </row>
    <row r="438" spans="1:7" s="3" customFormat="1" ht="12.75">
      <c r="A438" s="126"/>
      <c r="B438" s="126"/>
      <c r="D438" s="4"/>
      <c r="E438" s="4"/>
      <c r="F438" s="4"/>
      <c r="G438" s="4"/>
    </row>
    <row r="439" spans="1:7" s="3" customFormat="1" ht="12.75">
      <c r="A439" s="126"/>
      <c r="B439" s="126"/>
      <c r="D439" s="4"/>
      <c r="E439" s="4"/>
      <c r="F439" s="4"/>
      <c r="G439" s="4"/>
    </row>
    <row r="440" spans="1:7" s="3" customFormat="1" ht="12.75">
      <c r="A440" s="126"/>
      <c r="B440" s="126"/>
      <c r="D440" s="4"/>
      <c r="E440" s="4"/>
      <c r="F440" s="4"/>
      <c r="G440" s="4"/>
    </row>
  </sheetData>
  <sheetProtection/>
  <mergeCells count="5">
    <mergeCell ref="A201:C201"/>
    <mergeCell ref="A2:I2"/>
    <mergeCell ref="A1:I1"/>
    <mergeCell ref="A3:C3"/>
    <mergeCell ref="A4:C4"/>
  </mergeCells>
  <printOptions horizontalCentered="1"/>
  <pageMargins left="0.03937007874015748" right="0.03937007874015748" top="0.5905511811023623" bottom="0.5905511811023623" header="0.5118110236220472" footer="0.5118110236220472"/>
  <pageSetup firstPageNumber="619" useFirstPageNumber="1" horizontalDpi="600" verticalDpi="600" orientation="portrait" paperSize="9" scale="78" r:id="rId1"/>
  <headerFooter alignWithMargins="0">
    <oddFooter>&amp;C&amp;P</oddFooter>
  </headerFooter>
  <rowBreaks count="2" manualBreakCount="2">
    <brk id="135" max="10" man="1"/>
    <brk id="19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2">
      <selection activeCell="B12" sqref="B12"/>
    </sheetView>
  </sheetViews>
  <sheetFormatPr defaultColWidth="11.421875" defaultRowHeight="12.75"/>
  <cols>
    <col min="1" max="1" width="4.00390625" style="126" bestFit="1" customWidth="1"/>
    <col min="2" max="2" width="4.421875" style="141" bestFit="1" customWidth="1"/>
    <col min="3" max="3" width="44.8515625" style="0" customWidth="1"/>
    <col min="4" max="4" width="13.421875" style="88" customWidth="1"/>
    <col min="5" max="5" width="14.28125" style="88" customWidth="1"/>
    <col min="6" max="6" width="13.57421875" style="88" customWidth="1"/>
    <col min="7" max="7" width="12.28125" style="88" customWidth="1"/>
    <col min="8" max="9" width="8.140625" style="0" customWidth="1"/>
  </cols>
  <sheetData>
    <row r="1" spans="1:9" s="3" customFormat="1" ht="33" customHeight="1">
      <c r="A1" s="324" t="s">
        <v>79</v>
      </c>
      <c r="B1" s="324"/>
      <c r="C1" s="324"/>
      <c r="D1" s="324"/>
      <c r="E1" s="324"/>
      <c r="F1" s="324"/>
      <c r="G1" s="324"/>
      <c r="H1" s="324"/>
      <c r="I1" s="324"/>
    </row>
    <row r="2" spans="1:9" s="3" customFormat="1" ht="27.75" customHeight="1">
      <c r="A2" s="325" t="s">
        <v>280</v>
      </c>
      <c r="B2" s="325"/>
      <c r="C2" s="325"/>
      <c r="D2" s="129" t="s">
        <v>296</v>
      </c>
      <c r="E2" s="129" t="s">
        <v>291</v>
      </c>
      <c r="F2" s="129" t="s">
        <v>285</v>
      </c>
      <c r="G2" s="310" t="s">
        <v>297</v>
      </c>
      <c r="H2" s="130" t="s">
        <v>281</v>
      </c>
      <c r="I2" s="130" t="s">
        <v>281</v>
      </c>
    </row>
    <row r="3" spans="1:9" s="3" customFormat="1" ht="14.25" customHeight="1">
      <c r="A3" s="327">
        <v>1</v>
      </c>
      <c r="B3" s="327"/>
      <c r="C3" s="327"/>
      <c r="D3" s="144">
        <v>2</v>
      </c>
      <c r="E3" s="144">
        <v>3</v>
      </c>
      <c r="F3" s="144">
        <v>4</v>
      </c>
      <c r="G3" s="145">
        <v>5</v>
      </c>
      <c r="H3" s="146" t="s">
        <v>286</v>
      </c>
      <c r="I3" s="146" t="s">
        <v>287</v>
      </c>
    </row>
    <row r="4" spans="1:9" s="3" customFormat="1" ht="20.25" customHeight="1">
      <c r="A4" s="125">
        <v>3</v>
      </c>
      <c r="B4" s="168"/>
      <c r="C4" s="29" t="s">
        <v>40</v>
      </c>
      <c r="D4" s="1">
        <f>D5+D16+D48+D54+D61+D65+D70</f>
        <v>436720441.92</v>
      </c>
      <c r="E4" s="1">
        <f>E5+E16+E48+E54+E61+E65+E70</f>
        <v>1346878000</v>
      </c>
      <c r="F4" s="1">
        <f>F5+F16+F48+F54+F61+F65+F70</f>
        <v>1346878000</v>
      </c>
      <c r="G4" s="1">
        <f>G5+G16+G48+G54+G61+G65+G70</f>
        <v>527041689.0399999</v>
      </c>
      <c r="H4" s="169">
        <f>G4/D4*100</f>
        <v>120.68170812497603</v>
      </c>
      <c r="I4" s="169">
        <f>G4/F4*100</f>
        <v>39.1306182920799</v>
      </c>
    </row>
    <row r="5" spans="1:9" s="3" customFormat="1" ht="12" customHeight="1">
      <c r="A5" s="166">
        <v>31</v>
      </c>
      <c r="B5" s="107"/>
      <c r="C5" s="107" t="s">
        <v>41</v>
      </c>
      <c r="D5" s="1">
        <f>D6+D10+D12</f>
        <v>18411292.220000003</v>
      </c>
      <c r="E5" s="1">
        <f>E6+E10+E12</f>
        <v>49020000</v>
      </c>
      <c r="F5" s="1">
        <f>F6+F10+F12</f>
        <v>49020000</v>
      </c>
      <c r="G5" s="1">
        <f>G6+G10+G12</f>
        <v>19950704.150000002</v>
      </c>
      <c r="H5" s="169">
        <f aca="true" t="shared" si="0" ref="H5:H68">G5/D5*100</f>
        <v>108.36123782950853</v>
      </c>
      <c r="I5" s="169">
        <f aca="true" t="shared" si="1" ref="I5:I68">G5/F5*100</f>
        <v>40.69911087311302</v>
      </c>
    </row>
    <row r="6" spans="1:9" s="3" customFormat="1" ht="12.75">
      <c r="A6" s="166">
        <v>311</v>
      </c>
      <c r="B6" s="107"/>
      <c r="C6" s="107" t="s">
        <v>131</v>
      </c>
      <c r="D6" s="170">
        <f>D7+D8+D9</f>
        <v>15227777.39</v>
      </c>
      <c r="E6" s="170">
        <f>SUM(E7:E9)</f>
        <v>40100000</v>
      </c>
      <c r="F6" s="170">
        <f>SUM(F7:F9)</f>
        <v>40100000</v>
      </c>
      <c r="G6" s="170">
        <f>SUM(G7:G9)</f>
        <v>16788331.32</v>
      </c>
      <c r="H6" s="169">
        <f t="shared" si="0"/>
        <v>110.24807422667477</v>
      </c>
      <c r="I6" s="169">
        <f t="shared" si="1"/>
        <v>41.86616289276808</v>
      </c>
    </row>
    <row r="7" spans="1:9" s="38" customFormat="1" ht="12.75">
      <c r="A7" s="171"/>
      <c r="B7" s="172">
        <v>3111</v>
      </c>
      <c r="C7" s="172" t="s">
        <v>42</v>
      </c>
      <c r="D7" s="4">
        <v>15217800.92</v>
      </c>
      <c r="E7" s="264">
        <v>40000000</v>
      </c>
      <c r="F7" s="264">
        <v>40000000</v>
      </c>
      <c r="G7" s="4">
        <v>16471517.63</v>
      </c>
      <c r="H7" s="173">
        <f t="shared" si="0"/>
        <v>108.23848804824554</v>
      </c>
      <c r="I7" s="265">
        <f t="shared" si="1"/>
        <v>41.178794075</v>
      </c>
    </row>
    <row r="8" spans="1:9" s="38" customFormat="1" ht="12.75">
      <c r="A8" s="171"/>
      <c r="B8" s="172">
        <v>3112</v>
      </c>
      <c r="C8" s="172" t="s">
        <v>265</v>
      </c>
      <c r="D8" s="4">
        <v>0</v>
      </c>
      <c r="E8" s="264">
        <v>0</v>
      </c>
      <c r="F8" s="264">
        <v>0</v>
      </c>
      <c r="G8" s="4">
        <v>116617.97</v>
      </c>
      <c r="H8" s="174" t="s">
        <v>233</v>
      </c>
      <c r="I8" s="266" t="s">
        <v>233</v>
      </c>
    </row>
    <row r="9" spans="1:9" s="38" customFormat="1" ht="12.75">
      <c r="A9" s="171"/>
      <c r="B9" s="172">
        <v>3113</v>
      </c>
      <c r="C9" s="172" t="s">
        <v>43</v>
      </c>
      <c r="D9" s="4">
        <v>9976.47</v>
      </c>
      <c r="E9" s="264">
        <v>100000</v>
      </c>
      <c r="F9" s="264">
        <v>100000</v>
      </c>
      <c r="G9" s="4">
        <v>200195.72</v>
      </c>
      <c r="H9" s="173">
        <f t="shared" si="0"/>
        <v>2006.6789154881437</v>
      </c>
      <c r="I9" s="265">
        <f t="shared" si="1"/>
        <v>200.19572000000002</v>
      </c>
    </row>
    <row r="10" spans="1:9" s="3" customFormat="1" ht="12.75">
      <c r="A10" s="166">
        <v>312</v>
      </c>
      <c r="B10" s="168"/>
      <c r="C10" s="168" t="s">
        <v>44</v>
      </c>
      <c r="D10" s="176">
        <f>D11</f>
        <v>695430.49</v>
      </c>
      <c r="E10" s="176">
        <f>E11</f>
        <v>2000000</v>
      </c>
      <c r="F10" s="176">
        <f>F11</f>
        <v>2000000</v>
      </c>
      <c r="G10" s="176">
        <f>G11</f>
        <v>282547.71</v>
      </c>
      <c r="H10" s="169">
        <f t="shared" si="0"/>
        <v>40.62918063888743</v>
      </c>
      <c r="I10" s="169">
        <f t="shared" si="1"/>
        <v>14.1273855</v>
      </c>
    </row>
    <row r="11" spans="1:9" s="38" customFormat="1" ht="12.75">
      <c r="A11" s="171"/>
      <c r="B11" s="172">
        <v>3121</v>
      </c>
      <c r="C11" s="172" t="s">
        <v>44</v>
      </c>
      <c r="D11" s="4">
        <v>695430.49</v>
      </c>
      <c r="E11" s="264">
        <v>2000000</v>
      </c>
      <c r="F11" s="264">
        <v>2000000</v>
      </c>
      <c r="G11" s="4">
        <v>282547.71</v>
      </c>
      <c r="H11" s="169">
        <f t="shared" si="0"/>
        <v>40.62918063888743</v>
      </c>
      <c r="I11" s="267">
        <f t="shared" si="1"/>
        <v>14.1273855</v>
      </c>
    </row>
    <row r="12" spans="1:9" s="3" customFormat="1" ht="12.75">
      <c r="A12" s="166">
        <v>313</v>
      </c>
      <c r="B12" s="168"/>
      <c r="C12" s="168" t="s">
        <v>45</v>
      </c>
      <c r="D12" s="176">
        <f>D13+D14+D15</f>
        <v>2488084.3400000003</v>
      </c>
      <c r="E12" s="176">
        <f>E13+E14+E15</f>
        <v>6920000</v>
      </c>
      <c r="F12" s="176">
        <f>F13+F14+F15</f>
        <v>6920000</v>
      </c>
      <c r="G12" s="176">
        <f>G13+G14+G15</f>
        <v>2879825.1199999996</v>
      </c>
      <c r="H12" s="169">
        <f t="shared" si="0"/>
        <v>115.74467447514256</v>
      </c>
      <c r="I12" s="169">
        <f t="shared" si="1"/>
        <v>41.61596994219653</v>
      </c>
    </row>
    <row r="13" spans="1:9" s="3" customFormat="1" ht="12.75">
      <c r="A13" s="126"/>
      <c r="B13" s="108">
        <v>3131</v>
      </c>
      <c r="C13" s="108" t="s">
        <v>214</v>
      </c>
      <c r="D13" s="4">
        <v>4949.04</v>
      </c>
      <c r="E13" s="264">
        <v>0</v>
      </c>
      <c r="F13" s="264">
        <v>0</v>
      </c>
      <c r="G13" s="4">
        <v>0</v>
      </c>
      <c r="H13" s="174">
        <f t="shared" si="0"/>
        <v>0</v>
      </c>
      <c r="I13" s="266" t="s">
        <v>233</v>
      </c>
    </row>
    <row r="14" spans="1:9" s="38" customFormat="1" ht="12.75">
      <c r="A14" s="171"/>
      <c r="B14" s="172">
        <v>3132</v>
      </c>
      <c r="C14" s="172" t="s">
        <v>132</v>
      </c>
      <c r="D14" s="4">
        <v>2209078.24</v>
      </c>
      <c r="E14" s="264">
        <v>6200000</v>
      </c>
      <c r="F14" s="264">
        <v>6200000</v>
      </c>
      <c r="G14" s="4">
        <v>2595191.76</v>
      </c>
      <c r="H14" s="174">
        <f t="shared" si="0"/>
        <v>117.47849003301936</v>
      </c>
      <c r="I14" s="266">
        <f t="shared" si="1"/>
        <v>41.85793161290322</v>
      </c>
    </row>
    <row r="15" spans="1:9" s="38" customFormat="1" ht="12.75">
      <c r="A15" s="171"/>
      <c r="B15" s="172">
        <v>3133</v>
      </c>
      <c r="C15" s="172" t="s">
        <v>133</v>
      </c>
      <c r="D15" s="4">
        <v>274057.06</v>
      </c>
      <c r="E15" s="264">
        <v>720000</v>
      </c>
      <c r="F15" s="264">
        <v>720000</v>
      </c>
      <c r="G15" s="4">
        <v>284633.36</v>
      </c>
      <c r="H15" s="174">
        <f>G15/D15*100</f>
        <v>103.85915984065508</v>
      </c>
      <c r="I15" s="266">
        <f>G15/F15*100</f>
        <v>39.53241111111111</v>
      </c>
    </row>
    <row r="16" spans="1:9" s="3" customFormat="1" ht="12.75" customHeight="1">
      <c r="A16" s="125">
        <v>32</v>
      </c>
      <c r="B16" s="168"/>
      <c r="C16" s="177" t="s">
        <v>4</v>
      </c>
      <c r="D16" s="176">
        <f>D17+D22+D28+D38+D40</f>
        <v>301451702.89000005</v>
      </c>
      <c r="E16" s="176">
        <f>E17+E22+E28+E38+E40</f>
        <v>668445000</v>
      </c>
      <c r="F16" s="176">
        <f>F17+F22+F28+F38+F40</f>
        <v>598075250</v>
      </c>
      <c r="G16" s="176">
        <f>G17+G22+G28+G38+G40</f>
        <v>293605340.91999996</v>
      </c>
      <c r="H16" s="169">
        <f t="shared" si="0"/>
        <v>97.39714126847602</v>
      </c>
      <c r="I16" s="169">
        <f t="shared" si="1"/>
        <v>49.09170558721498</v>
      </c>
    </row>
    <row r="17" spans="1:9" s="3" customFormat="1" ht="12.75">
      <c r="A17" s="125">
        <v>321</v>
      </c>
      <c r="B17" s="168"/>
      <c r="C17" s="177" t="s">
        <v>8</v>
      </c>
      <c r="D17" s="176">
        <f>D18+D19+D20+D21</f>
        <v>1585581.37</v>
      </c>
      <c r="E17" s="176">
        <f>E18+E19+E20+E21</f>
        <v>3810000</v>
      </c>
      <c r="F17" s="176">
        <f>F18+F19+F20+F21</f>
        <v>3810000</v>
      </c>
      <c r="G17" s="176">
        <f>G18+G19+G20+G21</f>
        <v>1651828.9900000002</v>
      </c>
      <c r="H17" s="169">
        <f t="shared" si="0"/>
        <v>104.17812805154239</v>
      </c>
      <c r="I17" s="169">
        <f t="shared" si="1"/>
        <v>43.35509160104987</v>
      </c>
    </row>
    <row r="18" spans="1:9" s="38" customFormat="1" ht="12.75">
      <c r="A18" s="171"/>
      <c r="B18" s="172">
        <v>3211</v>
      </c>
      <c r="C18" s="178" t="s">
        <v>46</v>
      </c>
      <c r="D18" s="4">
        <v>572784.99</v>
      </c>
      <c r="E18" s="264">
        <v>1500000</v>
      </c>
      <c r="F18" s="264">
        <v>1500000</v>
      </c>
      <c r="G18" s="4">
        <v>604270.27</v>
      </c>
      <c r="H18" s="173">
        <f t="shared" si="0"/>
        <v>105.49687588705842</v>
      </c>
      <c r="I18" s="265">
        <f t="shared" si="1"/>
        <v>40.28468466666667</v>
      </c>
    </row>
    <row r="19" spans="1:9" s="38" customFormat="1" ht="13.5" customHeight="1">
      <c r="A19" s="171"/>
      <c r="B19" s="172">
        <v>3212</v>
      </c>
      <c r="C19" s="178" t="s">
        <v>47</v>
      </c>
      <c r="D19" s="4">
        <v>706505.84</v>
      </c>
      <c r="E19" s="264">
        <v>1500000</v>
      </c>
      <c r="F19" s="264">
        <v>1500000</v>
      </c>
      <c r="G19" s="4">
        <v>760576.18</v>
      </c>
      <c r="H19" s="173">
        <f t="shared" si="0"/>
        <v>107.65320496147635</v>
      </c>
      <c r="I19" s="265">
        <f t="shared" si="1"/>
        <v>50.70507866666667</v>
      </c>
    </row>
    <row r="20" spans="1:9" s="38" customFormat="1" ht="12.75">
      <c r="A20" s="171"/>
      <c r="B20" s="179" t="s">
        <v>6</v>
      </c>
      <c r="C20" s="178" t="s">
        <v>7</v>
      </c>
      <c r="D20" s="4">
        <v>306290.54</v>
      </c>
      <c r="E20" s="264">
        <v>800000</v>
      </c>
      <c r="F20" s="264">
        <v>800000</v>
      </c>
      <c r="G20" s="4">
        <v>286982.54</v>
      </c>
      <c r="H20" s="173">
        <f t="shared" si="0"/>
        <v>93.6961814099776</v>
      </c>
      <c r="I20" s="265">
        <f t="shared" si="1"/>
        <v>35.8728175</v>
      </c>
    </row>
    <row r="21" spans="1:9" s="38" customFormat="1" ht="12.75" hidden="1">
      <c r="A21" s="171"/>
      <c r="B21" s="179">
        <v>3214</v>
      </c>
      <c r="C21" s="178" t="s">
        <v>134</v>
      </c>
      <c r="D21" s="4">
        <v>0</v>
      </c>
      <c r="E21" s="264">
        <v>10000</v>
      </c>
      <c r="F21" s="264">
        <v>10000</v>
      </c>
      <c r="G21" s="4">
        <v>0</v>
      </c>
      <c r="H21" s="174" t="s">
        <v>233</v>
      </c>
      <c r="I21" s="266">
        <f t="shared" si="1"/>
        <v>0</v>
      </c>
    </row>
    <row r="22" spans="1:9" s="3" customFormat="1" ht="12.75">
      <c r="A22" s="125">
        <v>322</v>
      </c>
      <c r="B22" s="180"/>
      <c r="C22" s="29" t="s">
        <v>48</v>
      </c>
      <c r="D22" s="176">
        <f>D23+D24+D25+D26+D27</f>
        <v>1127823.98</v>
      </c>
      <c r="E22" s="176">
        <f>SUM(E23:E27)</f>
        <v>2130000</v>
      </c>
      <c r="F22" s="176">
        <f>SUM(F23:F27)</f>
        <v>2130000</v>
      </c>
      <c r="G22" s="176">
        <f>SUM(G23:G27)</f>
        <v>855499.68</v>
      </c>
      <c r="H22" s="169">
        <f t="shared" si="0"/>
        <v>75.8540069346637</v>
      </c>
      <c r="I22" s="169">
        <f t="shared" si="1"/>
        <v>40.16430422535212</v>
      </c>
    </row>
    <row r="23" spans="1:10" s="38" customFormat="1" ht="12.75">
      <c r="A23" s="171"/>
      <c r="B23" s="179">
        <v>3221</v>
      </c>
      <c r="C23" s="172" t="s">
        <v>49</v>
      </c>
      <c r="D23" s="4">
        <v>490185.66</v>
      </c>
      <c r="E23" s="264">
        <v>1000000</v>
      </c>
      <c r="F23" s="264">
        <v>1000000</v>
      </c>
      <c r="G23" s="4">
        <v>551326.4</v>
      </c>
      <c r="H23" s="173">
        <f t="shared" si="0"/>
        <v>112.4729760556439</v>
      </c>
      <c r="I23" s="265">
        <f t="shared" si="1"/>
        <v>55.13264</v>
      </c>
      <c r="J23" s="106"/>
    </row>
    <row r="24" spans="1:9" s="38" customFormat="1" ht="12.75">
      <c r="A24" s="171"/>
      <c r="B24" s="179">
        <v>3223</v>
      </c>
      <c r="C24" s="172" t="s">
        <v>50</v>
      </c>
      <c r="D24" s="4">
        <v>610028.51</v>
      </c>
      <c r="E24" s="264">
        <v>1000000</v>
      </c>
      <c r="F24" s="264">
        <v>1000000</v>
      </c>
      <c r="G24" s="4">
        <v>214661.87</v>
      </c>
      <c r="H24" s="173">
        <f t="shared" si="0"/>
        <v>35.18882584684444</v>
      </c>
      <c r="I24" s="265">
        <f t="shared" si="1"/>
        <v>21.466187</v>
      </c>
    </row>
    <row r="25" spans="1:9" s="38" customFormat="1" ht="12.75">
      <c r="A25" s="171"/>
      <c r="B25" s="179">
        <v>3224</v>
      </c>
      <c r="C25" s="179" t="s">
        <v>9</v>
      </c>
      <c r="D25" s="4">
        <v>16408.51</v>
      </c>
      <c r="E25" s="264">
        <v>0</v>
      </c>
      <c r="F25" s="264">
        <v>0</v>
      </c>
      <c r="G25" s="4">
        <v>5182.38</v>
      </c>
      <c r="H25" s="174">
        <f t="shared" si="0"/>
        <v>31.583489299150262</v>
      </c>
      <c r="I25" s="266" t="s">
        <v>233</v>
      </c>
    </row>
    <row r="26" spans="1:9" s="38" customFormat="1" ht="12.75">
      <c r="A26" s="171"/>
      <c r="B26" s="179" t="s">
        <v>10</v>
      </c>
      <c r="C26" s="179" t="s">
        <v>11</v>
      </c>
      <c r="D26" s="4">
        <v>1441.6</v>
      </c>
      <c r="E26" s="264">
        <v>60000</v>
      </c>
      <c r="F26" s="264">
        <v>60000</v>
      </c>
      <c r="G26" s="4">
        <v>67585.03</v>
      </c>
      <c r="H26" s="173">
        <f t="shared" si="0"/>
        <v>4688.195754716981</v>
      </c>
      <c r="I26" s="265">
        <f t="shared" si="1"/>
        <v>112.64171666666667</v>
      </c>
    </row>
    <row r="27" spans="1:9" s="38" customFormat="1" ht="12.75">
      <c r="A27" s="171"/>
      <c r="B27" s="179">
        <v>3227</v>
      </c>
      <c r="C27" s="172" t="s">
        <v>135</v>
      </c>
      <c r="D27" s="4">
        <v>9759.7</v>
      </c>
      <c r="E27" s="264">
        <v>70000</v>
      </c>
      <c r="F27" s="264">
        <v>70000</v>
      </c>
      <c r="G27" s="4">
        <v>16744</v>
      </c>
      <c r="H27" s="173">
        <f t="shared" si="0"/>
        <v>171.56265049130607</v>
      </c>
      <c r="I27" s="265">
        <f t="shared" si="1"/>
        <v>23.919999999999998</v>
      </c>
    </row>
    <row r="28" spans="1:9" s="3" customFormat="1" ht="12.75">
      <c r="A28" s="125">
        <v>323</v>
      </c>
      <c r="B28" s="181"/>
      <c r="C28" s="29" t="s">
        <v>12</v>
      </c>
      <c r="D28" s="176">
        <f>D29+D30+D31+D32+D33+D34+D35+D36+D37</f>
        <v>10020653.39</v>
      </c>
      <c r="E28" s="176">
        <f>SUM(E29:E37)</f>
        <v>46758000</v>
      </c>
      <c r="F28" s="176">
        <f>SUM(F29:F37)</f>
        <v>46388250</v>
      </c>
      <c r="G28" s="176">
        <f>SUM(G29:G37)</f>
        <v>15269806.1</v>
      </c>
      <c r="H28" s="169">
        <f t="shared" si="0"/>
        <v>152.38333774959557</v>
      </c>
      <c r="I28" s="169">
        <f t="shared" si="1"/>
        <v>32.91740063485904</v>
      </c>
    </row>
    <row r="29" spans="1:9" s="38" customFormat="1" ht="12.75">
      <c r="A29" s="171"/>
      <c r="B29" s="172">
        <v>3231</v>
      </c>
      <c r="C29" s="172" t="s">
        <v>51</v>
      </c>
      <c r="D29" s="4">
        <v>570350.29</v>
      </c>
      <c r="E29" s="264">
        <v>950000</v>
      </c>
      <c r="F29" s="264">
        <v>950000</v>
      </c>
      <c r="G29" s="4">
        <v>609938.67</v>
      </c>
      <c r="H29" s="173">
        <f t="shared" si="0"/>
        <v>106.94106423615564</v>
      </c>
      <c r="I29" s="265">
        <f t="shared" si="1"/>
        <v>64.20407052631579</v>
      </c>
    </row>
    <row r="30" spans="1:9" s="38" customFormat="1" ht="12.75">
      <c r="A30" s="171"/>
      <c r="B30" s="172">
        <v>3232</v>
      </c>
      <c r="C30" s="179" t="s">
        <v>13</v>
      </c>
      <c r="D30" s="4">
        <v>173317.76</v>
      </c>
      <c r="E30" s="264">
        <v>3500000</v>
      </c>
      <c r="F30" s="264">
        <v>3500000</v>
      </c>
      <c r="G30" s="4">
        <v>1504960.54</v>
      </c>
      <c r="H30" s="173">
        <f t="shared" si="0"/>
        <v>868.3244809995235</v>
      </c>
      <c r="I30" s="265">
        <f t="shared" si="1"/>
        <v>42.99887257142857</v>
      </c>
    </row>
    <row r="31" spans="1:9" s="38" customFormat="1" ht="12.75">
      <c r="A31" s="171"/>
      <c r="B31" s="182">
        <v>3233</v>
      </c>
      <c r="C31" s="183" t="s">
        <v>52</v>
      </c>
      <c r="D31" s="4">
        <v>1073325.65</v>
      </c>
      <c r="E31" s="264">
        <v>10083000</v>
      </c>
      <c r="F31" s="264">
        <v>10083000</v>
      </c>
      <c r="G31" s="4">
        <v>1789063.59</v>
      </c>
      <c r="H31" s="173">
        <f t="shared" si="0"/>
        <v>166.68413635693886</v>
      </c>
      <c r="I31" s="265">
        <f t="shared" si="1"/>
        <v>17.74336596251116</v>
      </c>
    </row>
    <row r="32" spans="1:9" s="38" customFormat="1" ht="12.75">
      <c r="A32" s="171"/>
      <c r="B32" s="172">
        <v>3234</v>
      </c>
      <c r="C32" s="178" t="s">
        <v>53</v>
      </c>
      <c r="D32" s="4">
        <v>839965.26</v>
      </c>
      <c r="E32" s="264">
        <v>100000</v>
      </c>
      <c r="F32" s="264">
        <v>100000</v>
      </c>
      <c r="G32" s="4">
        <v>132830.17</v>
      </c>
      <c r="H32" s="173">
        <f t="shared" si="0"/>
        <v>15.813769488514323</v>
      </c>
      <c r="I32" s="265">
        <f t="shared" si="1"/>
        <v>132.83017</v>
      </c>
    </row>
    <row r="33" spans="1:9" s="38" customFormat="1" ht="12.75">
      <c r="A33" s="171"/>
      <c r="B33" s="172">
        <v>3235</v>
      </c>
      <c r="C33" s="178" t="s">
        <v>54</v>
      </c>
      <c r="D33" s="4">
        <v>1230426.2</v>
      </c>
      <c r="E33" s="264">
        <v>6800000</v>
      </c>
      <c r="F33" s="264">
        <v>6800000</v>
      </c>
      <c r="G33" s="4">
        <v>4303735.72</v>
      </c>
      <c r="H33" s="173">
        <f t="shared" si="0"/>
        <v>349.776014197357</v>
      </c>
      <c r="I33" s="265">
        <f t="shared" si="1"/>
        <v>63.29023117647058</v>
      </c>
    </row>
    <row r="34" spans="1:9" s="38" customFormat="1" ht="12.75">
      <c r="A34" s="171"/>
      <c r="B34" s="172">
        <v>3236</v>
      </c>
      <c r="C34" s="178" t="s">
        <v>55</v>
      </c>
      <c r="D34" s="4">
        <v>5270</v>
      </c>
      <c r="E34" s="264">
        <v>500000</v>
      </c>
      <c r="F34" s="264">
        <v>500000</v>
      </c>
      <c r="G34" s="4">
        <v>497367.69</v>
      </c>
      <c r="H34" s="173">
        <f t="shared" si="0"/>
        <v>9437.717077798861</v>
      </c>
      <c r="I34" s="265">
        <f t="shared" si="1"/>
        <v>99.473538</v>
      </c>
    </row>
    <row r="35" spans="1:9" s="38" customFormat="1" ht="12.75">
      <c r="A35" s="171"/>
      <c r="B35" s="172">
        <v>3237</v>
      </c>
      <c r="C35" s="179" t="s">
        <v>14</v>
      </c>
      <c r="D35" s="4">
        <v>5684552.76</v>
      </c>
      <c r="E35" s="264">
        <v>23615000</v>
      </c>
      <c r="F35" s="264">
        <v>23245250</v>
      </c>
      <c r="G35" s="4">
        <v>5898804.34</v>
      </c>
      <c r="H35" s="173">
        <f t="shared" si="0"/>
        <v>103.76901383531182</v>
      </c>
      <c r="I35" s="265">
        <f t="shared" si="1"/>
        <v>25.376385885288393</v>
      </c>
    </row>
    <row r="36" spans="1:9" s="38" customFormat="1" ht="12.75">
      <c r="A36" s="171"/>
      <c r="B36" s="172">
        <v>3238</v>
      </c>
      <c r="C36" s="179" t="s">
        <v>15</v>
      </c>
      <c r="D36" s="4">
        <v>152400</v>
      </c>
      <c r="E36" s="264">
        <v>500000</v>
      </c>
      <c r="F36" s="264">
        <v>500000</v>
      </c>
      <c r="G36" s="4">
        <v>162375</v>
      </c>
      <c r="H36" s="173">
        <f t="shared" si="0"/>
        <v>106.54527559055119</v>
      </c>
      <c r="I36" s="265">
        <f t="shared" si="1"/>
        <v>32.475</v>
      </c>
    </row>
    <row r="37" spans="1:10" s="38" customFormat="1" ht="13.5" customHeight="1">
      <c r="A37" s="171"/>
      <c r="B37" s="172">
        <v>3239</v>
      </c>
      <c r="C37" s="179" t="s">
        <v>56</v>
      </c>
      <c r="D37" s="4">
        <v>291045.47</v>
      </c>
      <c r="E37" s="264">
        <v>710000</v>
      </c>
      <c r="F37" s="264">
        <v>710000</v>
      </c>
      <c r="G37" s="4">
        <v>370730.38</v>
      </c>
      <c r="H37" s="173">
        <f t="shared" si="0"/>
        <v>127.3788525208793</v>
      </c>
      <c r="I37" s="265">
        <f t="shared" si="1"/>
        <v>52.21554647887324</v>
      </c>
      <c r="J37" s="106"/>
    </row>
    <row r="38" spans="1:9" s="3" customFormat="1" ht="13.5" customHeight="1">
      <c r="A38" s="166">
        <v>324</v>
      </c>
      <c r="B38" s="184"/>
      <c r="C38" s="107" t="s">
        <v>136</v>
      </c>
      <c r="D38" s="176">
        <f>D39</f>
        <v>0</v>
      </c>
      <c r="E38" s="176">
        <f>E39</f>
        <v>50000</v>
      </c>
      <c r="F38" s="176">
        <f>F39</f>
        <v>50000</v>
      </c>
      <c r="G38" s="176">
        <f>G39</f>
        <v>0</v>
      </c>
      <c r="H38" s="185" t="s">
        <v>233</v>
      </c>
      <c r="I38" s="185">
        <f t="shared" si="1"/>
        <v>0</v>
      </c>
    </row>
    <row r="39" spans="1:9" s="38" customFormat="1" ht="13.5" customHeight="1" hidden="1">
      <c r="A39" s="171"/>
      <c r="B39" s="172">
        <v>3241</v>
      </c>
      <c r="C39" s="172" t="s">
        <v>136</v>
      </c>
      <c r="D39" s="4">
        <v>0</v>
      </c>
      <c r="E39" s="264">
        <v>50000</v>
      </c>
      <c r="F39" s="264">
        <v>50000</v>
      </c>
      <c r="G39" s="4">
        <v>0</v>
      </c>
      <c r="H39" s="174" t="s">
        <v>233</v>
      </c>
      <c r="I39" s="174">
        <f t="shared" si="1"/>
        <v>0</v>
      </c>
    </row>
    <row r="40" spans="1:9" s="3" customFormat="1" ht="13.5" customHeight="1">
      <c r="A40" s="166">
        <v>329</v>
      </c>
      <c r="B40" s="184"/>
      <c r="C40" s="107" t="s">
        <v>57</v>
      </c>
      <c r="D40" s="176">
        <f>D41+D42+D43+D44+D45+D46+D47</f>
        <v>288717644.15000004</v>
      </c>
      <c r="E40" s="176">
        <f>SUM(E41:E47)</f>
        <v>615697000</v>
      </c>
      <c r="F40" s="176">
        <f>SUM(F41:F47)</f>
        <v>545697000</v>
      </c>
      <c r="G40" s="176">
        <f>SUM(G41:G47)</f>
        <v>275828206.15</v>
      </c>
      <c r="H40" s="169">
        <f t="shared" si="0"/>
        <v>95.53562511292053</v>
      </c>
      <c r="I40" s="169">
        <f t="shared" si="1"/>
        <v>50.546036747499066</v>
      </c>
    </row>
    <row r="41" spans="1:9" s="38" customFormat="1" ht="13.5" customHeight="1">
      <c r="A41" s="171"/>
      <c r="B41" s="172">
        <v>3291</v>
      </c>
      <c r="C41" s="186" t="s">
        <v>88</v>
      </c>
      <c r="D41" s="4">
        <v>113333.4</v>
      </c>
      <c r="E41" s="264">
        <v>220000</v>
      </c>
      <c r="F41" s="264">
        <v>220000</v>
      </c>
      <c r="G41" s="4">
        <v>97872.48</v>
      </c>
      <c r="H41" s="173">
        <f t="shared" si="0"/>
        <v>86.35801978940012</v>
      </c>
      <c r="I41" s="265">
        <f t="shared" si="1"/>
        <v>44.48749090909091</v>
      </c>
    </row>
    <row r="42" spans="1:9" s="38" customFormat="1" ht="13.5" customHeight="1">
      <c r="A42" s="171"/>
      <c r="B42" s="172">
        <v>3292</v>
      </c>
      <c r="C42" s="172" t="s">
        <v>58</v>
      </c>
      <c r="D42" s="4">
        <v>28490.81</v>
      </c>
      <c r="E42" s="264">
        <v>150000</v>
      </c>
      <c r="F42" s="264">
        <v>150000</v>
      </c>
      <c r="G42" s="4">
        <v>49418</v>
      </c>
      <c r="H42" s="173">
        <f t="shared" si="0"/>
        <v>173.45242202661137</v>
      </c>
      <c r="I42" s="265">
        <f t="shared" si="1"/>
        <v>32.94533333333333</v>
      </c>
    </row>
    <row r="43" spans="1:9" s="38" customFormat="1" ht="13.5" customHeight="1">
      <c r="A43" s="171"/>
      <c r="B43" s="172">
        <v>3293</v>
      </c>
      <c r="C43" s="172" t="s">
        <v>59</v>
      </c>
      <c r="D43" s="4">
        <v>89159.98</v>
      </c>
      <c r="E43" s="264">
        <v>480000</v>
      </c>
      <c r="F43" s="264">
        <v>480000</v>
      </c>
      <c r="G43" s="4">
        <v>31370.44</v>
      </c>
      <c r="H43" s="173">
        <f t="shared" si="0"/>
        <v>35.18444037336034</v>
      </c>
      <c r="I43" s="265">
        <f t="shared" si="1"/>
        <v>6.535508333333333</v>
      </c>
    </row>
    <row r="44" spans="1:9" s="38" customFormat="1" ht="13.5" customHeight="1">
      <c r="A44" s="171"/>
      <c r="B44" s="172">
        <v>3294</v>
      </c>
      <c r="C44" s="172" t="s">
        <v>249</v>
      </c>
      <c r="D44" s="4">
        <v>5682.78</v>
      </c>
      <c r="E44" s="264">
        <v>25000</v>
      </c>
      <c r="F44" s="264">
        <v>25000</v>
      </c>
      <c r="G44" s="4">
        <v>13883.65</v>
      </c>
      <c r="H44" s="173">
        <f t="shared" si="0"/>
        <v>244.31088305371668</v>
      </c>
      <c r="I44" s="265">
        <f t="shared" si="1"/>
        <v>55.5346</v>
      </c>
    </row>
    <row r="45" spans="1:9" s="38" customFormat="1" ht="13.5" customHeight="1">
      <c r="A45" s="171"/>
      <c r="B45" s="172">
        <v>3295</v>
      </c>
      <c r="C45" s="172" t="s">
        <v>137</v>
      </c>
      <c r="D45" s="4">
        <v>236122</v>
      </c>
      <c r="E45" s="264">
        <v>100000</v>
      </c>
      <c r="F45" s="264">
        <v>100000</v>
      </c>
      <c r="G45" s="4">
        <v>36060.8</v>
      </c>
      <c r="H45" s="173">
        <f t="shared" si="0"/>
        <v>15.272105098211943</v>
      </c>
      <c r="I45" s="265">
        <f t="shared" si="1"/>
        <v>36.0608</v>
      </c>
    </row>
    <row r="46" spans="1:9" s="38" customFormat="1" ht="13.5" customHeight="1">
      <c r="A46" s="171"/>
      <c r="B46" s="172">
        <v>3296</v>
      </c>
      <c r="C46" s="172" t="s">
        <v>266</v>
      </c>
      <c r="D46" s="4">
        <v>0</v>
      </c>
      <c r="E46" s="264">
        <v>0</v>
      </c>
      <c r="F46" s="264">
        <v>0</v>
      </c>
      <c r="G46" s="4">
        <v>400</v>
      </c>
      <c r="H46" s="174" t="s">
        <v>233</v>
      </c>
      <c r="I46" s="266" t="s">
        <v>233</v>
      </c>
    </row>
    <row r="47" spans="1:9" s="38" customFormat="1" ht="13.5" customHeight="1">
      <c r="A47" s="171"/>
      <c r="B47" s="172">
        <v>3299</v>
      </c>
      <c r="C47" s="172" t="s">
        <v>57</v>
      </c>
      <c r="D47" s="4">
        <v>288244855.18</v>
      </c>
      <c r="E47" s="264">
        <v>614722000</v>
      </c>
      <c r="F47" s="264">
        <v>544722000</v>
      </c>
      <c r="G47" s="4">
        <v>275599200.78</v>
      </c>
      <c r="H47" s="173">
        <f t="shared" si="0"/>
        <v>95.61287767231674</v>
      </c>
      <c r="I47" s="265">
        <f t="shared" si="1"/>
        <v>50.59446851421458</v>
      </c>
    </row>
    <row r="48" spans="1:9" s="3" customFormat="1" ht="13.5" customHeight="1">
      <c r="A48" s="125">
        <v>34</v>
      </c>
      <c r="B48" s="181"/>
      <c r="C48" s="177" t="s">
        <v>16</v>
      </c>
      <c r="D48" s="176">
        <f>D49</f>
        <v>56880.45</v>
      </c>
      <c r="E48" s="176">
        <f>E49</f>
        <v>661000</v>
      </c>
      <c r="F48" s="176">
        <f>F49</f>
        <v>661000</v>
      </c>
      <c r="G48" s="176">
        <f>G49</f>
        <v>541565.42</v>
      </c>
      <c r="H48" s="169">
        <f t="shared" si="0"/>
        <v>952.1117009447008</v>
      </c>
      <c r="I48" s="169">
        <f t="shared" si="1"/>
        <v>81.93122844175493</v>
      </c>
    </row>
    <row r="49" spans="1:9" s="3" customFormat="1" ht="13.5" customHeight="1">
      <c r="A49" s="166">
        <v>343</v>
      </c>
      <c r="B49" s="184"/>
      <c r="C49" s="107" t="s">
        <v>64</v>
      </c>
      <c r="D49" s="176">
        <f>D50+D51+D52</f>
        <v>56880.45</v>
      </c>
      <c r="E49" s="176">
        <f>SUM(E50:E53)</f>
        <v>661000</v>
      </c>
      <c r="F49" s="176">
        <f>SUM(F50:F53)</f>
        <v>661000</v>
      </c>
      <c r="G49" s="176">
        <f>SUM(G50:G53)</f>
        <v>541565.42</v>
      </c>
      <c r="H49" s="169">
        <f t="shared" si="0"/>
        <v>952.1117009447008</v>
      </c>
      <c r="I49" s="169">
        <f t="shared" si="1"/>
        <v>81.93122844175493</v>
      </c>
    </row>
    <row r="50" spans="1:9" s="38" customFormat="1" ht="13.5" customHeight="1">
      <c r="A50" s="171"/>
      <c r="B50" s="171">
        <v>3431</v>
      </c>
      <c r="C50" s="186" t="s">
        <v>65</v>
      </c>
      <c r="D50" s="4">
        <v>39613.04</v>
      </c>
      <c r="E50" s="264">
        <v>200000</v>
      </c>
      <c r="F50" s="264">
        <v>200000</v>
      </c>
      <c r="G50" s="4">
        <v>335496.37</v>
      </c>
      <c r="H50" s="173">
        <f t="shared" si="0"/>
        <v>846.9341661230746</v>
      </c>
      <c r="I50" s="265">
        <f t="shared" si="1"/>
        <v>167.748185</v>
      </c>
    </row>
    <row r="51" spans="1:9" s="38" customFormat="1" ht="14.25" customHeight="1">
      <c r="A51" s="171"/>
      <c r="B51" s="171">
        <v>3432</v>
      </c>
      <c r="C51" s="186" t="s">
        <v>152</v>
      </c>
      <c r="D51" s="4">
        <v>16239.99</v>
      </c>
      <c r="E51" s="264">
        <v>251000</v>
      </c>
      <c r="F51" s="264">
        <v>251000</v>
      </c>
      <c r="G51" s="4">
        <v>205743.49</v>
      </c>
      <c r="H51" s="173">
        <f t="shared" si="0"/>
        <v>1266.89419143731</v>
      </c>
      <c r="I51" s="265">
        <f t="shared" si="1"/>
        <v>81.96951792828685</v>
      </c>
    </row>
    <row r="52" spans="1:9" s="38" customFormat="1" ht="13.5" customHeight="1">
      <c r="A52" s="171"/>
      <c r="B52" s="171">
        <v>3433</v>
      </c>
      <c r="C52" s="186" t="s">
        <v>83</v>
      </c>
      <c r="D52" s="4">
        <v>1027.42</v>
      </c>
      <c r="E52" s="264">
        <v>210000</v>
      </c>
      <c r="F52" s="264">
        <v>210000</v>
      </c>
      <c r="G52" s="4">
        <v>325.56</v>
      </c>
      <c r="H52" s="173">
        <f t="shared" si="0"/>
        <v>31.6871386579977</v>
      </c>
      <c r="I52" s="265">
        <f t="shared" si="1"/>
        <v>0.15502857142857143</v>
      </c>
    </row>
    <row r="53" spans="1:9" s="38" customFormat="1" ht="13.5" customHeight="1" hidden="1">
      <c r="A53" s="171"/>
      <c r="B53" s="171">
        <v>3434</v>
      </c>
      <c r="C53" s="186" t="s">
        <v>253</v>
      </c>
      <c r="D53" s="4">
        <v>1000</v>
      </c>
      <c r="E53" s="4">
        <v>0</v>
      </c>
      <c r="F53" s="4">
        <v>0</v>
      </c>
      <c r="G53" s="4">
        <v>0</v>
      </c>
      <c r="H53" s="174">
        <f t="shared" si="0"/>
        <v>0</v>
      </c>
      <c r="I53" s="174" t="e">
        <f t="shared" si="1"/>
        <v>#DIV/0!</v>
      </c>
    </row>
    <row r="54" spans="1:9" s="3" customFormat="1" ht="12" customHeight="1">
      <c r="A54" s="125">
        <v>35</v>
      </c>
      <c r="B54" s="181"/>
      <c r="C54" s="177" t="s">
        <v>17</v>
      </c>
      <c r="D54" s="176">
        <f>D55+D58</f>
        <v>3755232.08</v>
      </c>
      <c r="E54" s="176">
        <f>E55+E58</f>
        <v>37043000</v>
      </c>
      <c r="F54" s="176">
        <f>F55+F58</f>
        <v>47043000</v>
      </c>
      <c r="G54" s="176">
        <f>G55+G58</f>
        <v>6531983.13</v>
      </c>
      <c r="H54" s="169">
        <f t="shared" si="0"/>
        <v>173.94352708022242</v>
      </c>
      <c r="I54" s="169">
        <f t="shared" si="1"/>
        <v>13.885133027230406</v>
      </c>
    </row>
    <row r="55" spans="1:9" s="3" customFormat="1" ht="13.5" customHeight="1">
      <c r="A55" s="125">
        <v>351</v>
      </c>
      <c r="B55" s="181"/>
      <c r="C55" s="177" t="s">
        <v>0</v>
      </c>
      <c r="D55" s="176">
        <f>D57</f>
        <v>3975</v>
      </c>
      <c r="E55" s="176">
        <f>E56+E57</f>
        <v>298000</v>
      </c>
      <c r="F55" s="176">
        <f>F56+F57</f>
        <v>298000</v>
      </c>
      <c r="G55" s="176">
        <f>G56+G57</f>
        <v>521496.68</v>
      </c>
      <c r="H55" s="185" t="s">
        <v>233</v>
      </c>
      <c r="I55" s="169">
        <f t="shared" si="1"/>
        <v>174.99888590604027</v>
      </c>
    </row>
    <row r="56" spans="1:9" s="3" customFormat="1" ht="25.5" hidden="1">
      <c r="A56" s="125"/>
      <c r="B56" s="179">
        <v>3511</v>
      </c>
      <c r="C56" s="187" t="s">
        <v>267</v>
      </c>
      <c r="D56" s="176"/>
      <c r="E56" s="157">
        <v>0</v>
      </c>
      <c r="F56" s="157">
        <v>0</v>
      </c>
      <c r="G56" s="157">
        <v>0</v>
      </c>
      <c r="H56" s="174" t="e">
        <f t="shared" si="0"/>
        <v>#DIV/0!</v>
      </c>
      <c r="I56" s="174" t="e">
        <f t="shared" si="1"/>
        <v>#DIV/0!</v>
      </c>
    </row>
    <row r="57" spans="1:10" s="38" customFormat="1" ht="13.5" customHeight="1">
      <c r="A57" s="171"/>
      <c r="B57" s="179" t="s">
        <v>18</v>
      </c>
      <c r="C57" s="178" t="s">
        <v>0</v>
      </c>
      <c r="D57" s="4">
        <v>3975</v>
      </c>
      <c r="E57" s="264">
        <v>298000</v>
      </c>
      <c r="F57" s="264">
        <v>298000</v>
      </c>
      <c r="G57" s="4">
        <v>521496.68</v>
      </c>
      <c r="H57" s="185" t="s">
        <v>233</v>
      </c>
      <c r="I57" s="265">
        <f t="shared" si="1"/>
        <v>174.99888590604027</v>
      </c>
      <c r="J57" s="106"/>
    </row>
    <row r="58" spans="1:9" s="3" customFormat="1" ht="24" customHeight="1">
      <c r="A58" s="164">
        <v>352</v>
      </c>
      <c r="B58" s="181"/>
      <c r="C58" s="188" t="s">
        <v>275</v>
      </c>
      <c r="D58" s="176">
        <f>D59+D60</f>
        <v>3751257.08</v>
      </c>
      <c r="E58" s="176">
        <f>E59+E60</f>
        <v>36745000</v>
      </c>
      <c r="F58" s="176">
        <f>F59+F60</f>
        <v>46745000</v>
      </c>
      <c r="G58" s="176">
        <f>G59+G60</f>
        <v>6010486.45</v>
      </c>
      <c r="H58" s="169">
        <f t="shared" si="0"/>
        <v>160.22592751760965</v>
      </c>
      <c r="I58" s="169">
        <f t="shared" si="1"/>
        <v>12.858030698470424</v>
      </c>
    </row>
    <row r="59" spans="1:9" s="38" customFormat="1" ht="13.5" customHeight="1">
      <c r="A59" s="171"/>
      <c r="B59" s="172">
        <v>3522</v>
      </c>
      <c r="C59" s="178" t="s">
        <v>2</v>
      </c>
      <c r="D59" s="4">
        <v>3751257.08</v>
      </c>
      <c r="E59" s="264">
        <v>34505000</v>
      </c>
      <c r="F59" s="264">
        <v>44505000</v>
      </c>
      <c r="G59" s="4">
        <v>5955680.76</v>
      </c>
      <c r="H59" s="173">
        <f t="shared" si="0"/>
        <v>158.76493220773872</v>
      </c>
      <c r="I59" s="265">
        <f t="shared" si="1"/>
        <v>13.382048668688912</v>
      </c>
    </row>
    <row r="60" spans="1:9" s="38" customFormat="1" ht="13.5" customHeight="1">
      <c r="A60" s="171"/>
      <c r="B60" s="172">
        <v>3523</v>
      </c>
      <c r="C60" s="178" t="s">
        <v>138</v>
      </c>
      <c r="D60" s="4">
        <v>0</v>
      </c>
      <c r="E60" s="264">
        <v>2240000</v>
      </c>
      <c r="F60" s="264">
        <v>2240000</v>
      </c>
      <c r="G60" s="4">
        <v>54805.69</v>
      </c>
      <c r="H60" s="174" t="s">
        <v>233</v>
      </c>
      <c r="I60" s="266">
        <f t="shared" si="1"/>
        <v>2.4466825892857145</v>
      </c>
    </row>
    <row r="61" spans="1:9" s="3" customFormat="1" ht="12" customHeight="1">
      <c r="A61" s="125">
        <v>36</v>
      </c>
      <c r="B61" s="189"/>
      <c r="C61" s="10" t="s">
        <v>250</v>
      </c>
      <c r="D61" s="176">
        <f>D62</f>
        <v>108142882.14999999</v>
      </c>
      <c r="E61" s="176">
        <f>E62</f>
        <v>436460000</v>
      </c>
      <c r="F61" s="176">
        <f>F62</f>
        <v>442464750</v>
      </c>
      <c r="G61" s="176">
        <f>G62</f>
        <v>183451363.22</v>
      </c>
      <c r="H61" s="169">
        <f t="shared" si="0"/>
        <v>169.6379452561132</v>
      </c>
      <c r="I61" s="169">
        <f t="shared" si="1"/>
        <v>41.46123803534632</v>
      </c>
    </row>
    <row r="62" spans="1:9" s="3" customFormat="1" ht="12.75" customHeight="1">
      <c r="A62" s="125">
        <v>363</v>
      </c>
      <c r="B62" s="189"/>
      <c r="C62" s="168" t="s">
        <v>139</v>
      </c>
      <c r="D62" s="176">
        <f>D63+D64</f>
        <v>108142882.14999999</v>
      </c>
      <c r="E62" s="176">
        <f>E63+E64</f>
        <v>436460000</v>
      </c>
      <c r="F62" s="176">
        <f>F63+F64</f>
        <v>442464750</v>
      </c>
      <c r="G62" s="176">
        <f>G63+G64</f>
        <v>183451363.22</v>
      </c>
      <c r="H62" s="169">
        <f t="shared" si="0"/>
        <v>169.6379452561132</v>
      </c>
      <c r="I62" s="169">
        <f t="shared" si="1"/>
        <v>41.46123803534632</v>
      </c>
    </row>
    <row r="63" spans="1:10" s="38" customFormat="1" ht="12" customHeight="1">
      <c r="A63" s="171"/>
      <c r="B63" s="179">
        <v>3631</v>
      </c>
      <c r="C63" s="172" t="s">
        <v>196</v>
      </c>
      <c r="D63" s="4">
        <v>8159069.46</v>
      </c>
      <c r="E63" s="264">
        <v>28998000</v>
      </c>
      <c r="F63" s="264">
        <v>27668000</v>
      </c>
      <c r="G63" s="4">
        <v>2035564.53</v>
      </c>
      <c r="H63" s="173">
        <f t="shared" si="0"/>
        <v>24.948488794946478</v>
      </c>
      <c r="I63" s="265">
        <f t="shared" si="1"/>
        <v>7.35710759722423</v>
      </c>
      <c r="J63" s="93"/>
    </row>
    <row r="64" spans="1:10" s="38" customFormat="1" ht="13.5" customHeight="1">
      <c r="A64" s="171"/>
      <c r="B64" s="179" t="s">
        <v>19</v>
      </c>
      <c r="C64" s="179" t="s">
        <v>140</v>
      </c>
      <c r="D64" s="4">
        <v>99983812.69</v>
      </c>
      <c r="E64" s="264">
        <v>407462000</v>
      </c>
      <c r="F64" s="264">
        <v>414796750</v>
      </c>
      <c r="G64" s="4">
        <v>181415798.69</v>
      </c>
      <c r="H64" s="173">
        <f t="shared" si="0"/>
        <v>181.44516978211266</v>
      </c>
      <c r="I64" s="265">
        <f t="shared" si="1"/>
        <v>43.736070422441834</v>
      </c>
      <c r="J64" s="93"/>
    </row>
    <row r="65" spans="1:10" s="37" customFormat="1" ht="24.75" customHeight="1">
      <c r="A65" s="109">
        <v>37</v>
      </c>
      <c r="B65" s="191"/>
      <c r="C65" s="192" t="s">
        <v>202</v>
      </c>
      <c r="D65" s="176">
        <f>D66+D68</f>
        <v>55695.33</v>
      </c>
      <c r="E65" s="176">
        <f>E66+E68</f>
        <v>200000</v>
      </c>
      <c r="F65" s="176">
        <f>F66+F68</f>
        <v>200000</v>
      </c>
      <c r="G65" s="176">
        <f>G66+G68</f>
        <v>45747.5</v>
      </c>
      <c r="H65" s="169">
        <f t="shared" si="0"/>
        <v>82.13884359783845</v>
      </c>
      <c r="I65" s="169">
        <f t="shared" si="1"/>
        <v>22.87375</v>
      </c>
      <c r="J65" s="93"/>
    </row>
    <row r="66" spans="1:10" s="37" customFormat="1" ht="13.5" customHeight="1">
      <c r="A66" s="190">
        <v>371</v>
      </c>
      <c r="B66" s="191"/>
      <c r="C66" s="192" t="s">
        <v>274</v>
      </c>
      <c r="D66" s="176">
        <f>D67</f>
        <v>0</v>
      </c>
      <c r="E66" s="176">
        <f>E67</f>
        <v>0</v>
      </c>
      <c r="F66" s="176">
        <f>F67</f>
        <v>0</v>
      </c>
      <c r="G66" s="176">
        <f>G67</f>
        <v>6780</v>
      </c>
      <c r="H66" s="185" t="s">
        <v>233</v>
      </c>
      <c r="I66" s="185" t="s">
        <v>233</v>
      </c>
      <c r="J66" s="93"/>
    </row>
    <row r="67" spans="1:10" s="37" customFormat="1" ht="24.75" customHeight="1">
      <c r="A67" s="190"/>
      <c r="B67" s="110">
        <v>3712</v>
      </c>
      <c r="C67" s="186" t="s">
        <v>273</v>
      </c>
      <c r="D67" s="157">
        <v>0</v>
      </c>
      <c r="E67" s="261">
        <v>0</v>
      </c>
      <c r="F67" s="261">
        <v>0</v>
      </c>
      <c r="G67" s="157">
        <v>6780</v>
      </c>
      <c r="H67" s="174" t="s">
        <v>233</v>
      </c>
      <c r="I67" s="266" t="s">
        <v>233</v>
      </c>
      <c r="J67" s="93"/>
    </row>
    <row r="68" spans="1:9" s="37" customFormat="1" ht="13.5" customHeight="1">
      <c r="A68" s="190">
        <v>372</v>
      </c>
      <c r="B68" s="191"/>
      <c r="C68" s="193" t="s">
        <v>203</v>
      </c>
      <c r="D68" s="176">
        <f>D69</f>
        <v>55695.33</v>
      </c>
      <c r="E68" s="176">
        <f>E69</f>
        <v>200000</v>
      </c>
      <c r="F68" s="176">
        <f>F69</f>
        <v>200000</v>
      </c>
      <c r="G68" s="176">
        <f>G69</f>
        <v>38967.5</v>
      </c>
      <c r="H68" s="169">
        <f t="shared" si="0"/>
        <v>69.96547107270933</v>
      </c>
      <c r="I68" s="169">
        <f t="shared" si="1"/>
        <v>19.48375</v>
      </c>
    </row>
    <row r="69" spans="1:10" s="38" customFormat="1" ht="13.5" customHeight="1">
      <c r="A69" s="171"/>
      <c r="B69" s="179">
        <v>3721</v>
      </c>
      <c r="C69" s="172" t="s">
        <v>195</v>
      </c>
      <c r="D69" s="4">
        <v>55695.33</v>
      </c>
      <c r="E69" s="264">
        <v>200000</v>
      </c>
      <c r="F69" s="264">
        <v>200000</v>
      </c>
      <c r="G69" s="4">
        <v>38967.5</v>
      </c>
      <c r="H69" s="173">
        <f aca="true" t="shared" si="2" ref="H69:H92">G69/D69*100</f>
        <v>69.96547107270933</v>
      </c>
      <c r="I69" s="265">
        <f aca="true" t="shared" si="3" ref="I69:I95">G69/F69*100</f>
        <v>19.48375</v>
      </c>
      <c r="J69" s="106"/>
    </row>
    <row r="70" spans="1:9" s="3" customFormat="1" ht="13.5" customHeight="1">
      <c r="A70" s="166">
        <v>38</v>
      </c>
      <c r="B70" s="181"/>
      <c r="C70" s="194" t="s">
        <v>60</v>
      </c>
      <c r="D70" s="176">
        <f>D71+D73+D78</f>
        <v>4846756.8</v>
      </c>
      <c r="E70" s="176">
        <f>E71+E73+E76+E78</f>
        <v>155049000</v>
      </c>
      <c r="F70" s="176">
        <f>F71+F73+F76+F78</f>
        <v>209414000</v>
      </c>
      <c r="G70" s="176">
        <f>G71+G73+G76+G78</f>
        <v>22914984.700000003</v>
      </c>
      <c r="H70" s="169">
        <f t="shared" si="2"/>
        <v>472.79006654511744</v>
      </c>
      <c r="I70" s="169">
        <f t="shared" si="3"/>
        <v>10.942432072354286</v>
      </c>
    </row>
    <row r="71" spans="1:10" s="3" customFormat="1" ht="13.5" customHeight="1">
      <c r="A71" s="166">
        <v>381</v>
      </c>
      <c r="B71" s="181"/>
      <c r="C71" s="194" t="s">
        <v>39</v>
      </c>
      <c r="D71" s="176">
        <f>D72</f>
        <v>918194.4</v>
      </c>
      <c r="E71" s="176">
        <f>E72</f>
        <v>4378000</v>
      </c>
      <c r="F71" s="176">
        <f>F72</f>
        <v>4378000</v>
      </c>
      <c r="G71" s="176">
        <f>G72</f>
        <v>2169119.16</v>
      </c>
      <c r="H71" s="169">
        <f t="shared" si="2"/>
        <v>236.23746343911483</v>
      </c>
      <c r="I71" s="169">
        <f t="shared" si="3"/>
        <v>49.5458921882138</v>
      </c>
      <c r="J71" s="100"/>
    </row>
    <row r="72" spans="1:9" s="38" customFormat="1" ht="13.5" customHeight="1">
      <c r="A72" s="171"/>
      <c r="B72" s="172">
        <v>3811</v>
      </c>
      <c r="C72" s="178" t="s">
        <v>20</v>
      </c>
      <c r="D72" s="4">
        <v>918194.4</v>
      </c>
      <c r="E72" s="264">
        <v>4378000</v>
      </c>
      <c r="F72" s="264">
        <v>4378000</v>
      </c>
      <c r="G72" s="4">
        <v>2169119.16</v>
      </c>
      <c r="H72" s="173">
        <f t="shared" si="2"/>
        <v>236.23746343911483</v>
      </c>
      <c r="I72" s="265">
        <f t="shared" si="3"/>
        <v>49.5458921882138</v>
      </c>
    </row>
    <row r="73" spans="1:9" s="3" customFormat="1" ht="13.5" customHeight="1">
      <c r="A73" s="166">
        <v>382</v>
      </c>
      <c r="B73" s="108"/>
      <c r="C73" s="194" t="s">
        <v>87</v>
      </c>
      <c r="D73" s="176">
        <f>D74+D75</f>
        <v>1182582.4</v>
      </c>
      <c r="E73" s="176">
        <f>E74+E75</f>
        <v>95971000</v>
      </c>
      <c r="F73" s="176">
        <f>F74+F75</f>
        <v>155971000</v>
      </c>
      <c r="G73" s="176">
        <f>G74+G75</f>
        <v>14038066.05</v>
      </c>
      <c r="H73" s="169">
        <f t="shared" si="2"/>
        <v>1187.0687446388515</v>
      </c>
      <c r="I73" s="169">
        <f t="shared" si="3"/>
        <v>9.000433445961109</v>
      </c>
    </row>
    <row r="74" spans="1:9" s="38" customFormat="1" ht="13.5" customHeight="1">
      <c r="A74" s="171"/>
      <c r="B74" s="172">
        <v>3821</v>
      </c>
      <c r="C74" s="178" t="s">
        <v>128</v>
      </c>
      <c r="D74" s="4">
        <v>0</v>
      </c>
      <c r="E74" s="264">
        <v>31000</v>
      </c>
      <c r="F74" s="264">
        <v>60031000</v>
      </c>
      <c r="G74" s="4">
        <v>2632070.07</v>
      </c>
      <c r="H74" s="174" t="s">
        <v>233</v>
      </c>
      <c r="I74" s="266">
        <f t="shared" si="3"/>
        <v>4.384518115640252</v>
      </c>
    </row>
    <row r="75" spans="1:9" s="38" customFormat="1" ht="13.5" customHeight="1">
      <c r="A75" s="171"/>
      <c r="B75" s="172">
        <v>3822</v>
      </c>
      <c r="C75" s="178" t="s">
        <v>86</v>
      </c>
      <c r="D75" s="4">
        <v>1182582.4</v>
      </c>
      <c r="E75" s="264">
        <v>95940000</v>
      </c>
      <c r="F75" s="264">
        <v>95940000</v>
      </c>
      <c r="G75" s="4">
        <v>11405995.98</v>
      </c>
      <c r="H75" s="173">
        <f t="shared" si="2"/>
        <v>964.49904716999</v>
      </c>
      <c r="I75" s="265">
        <f t="shared" si="3"/>
        <v>11.888676235146969</v>
      </c>
    </row>
    <row r="76" spans="1:9" s="37" customFormat="1" ht="13.5" customHeight="1" hidden="1">
      <c r="A76" s="190">
        <v>383</v>
      </c>
      <c r="B76" s="193"/>
      <c r="C76" s="195" t="s">
        <v>191</v>
      </c>
      <c r="D76" s="176">
        <v>0</v>
      </c>
      <c r="E76" s="176">
        <f>E77</f>
        <v>0</v>
      </c>
      <c r="F76" s="176">
        <f>F77</f>
        <v>0</v>
      </c>
      <c r="G76" s="176">
        <f>G77</f>
        <v>0</v>
      </c>
      <c r="H76" s="185" t="e">
        <f t="shared" si="2"/>
        <v>#DIV/0!</v>
      </c>
      <c r="I76" s="185" t="e">
        <f t="shared" si="3"/>
        <v>#DIV/0!</v>
      </c>
    </row>
    <row r="77" spans="1:9" s="38" customFormat="1" ht="14.25" customHeight="1" hidden="1">
      <c r="A77" s="171"/>
      <c r="B77" s="172">
        <v>3831</v>
      </c>
      <c r="C77" s="196" t="s">
        <v>192</v>
      </c>
      <c r="D77" s="4">
        <v>0</v>
      </c>
      <c r="E77" s="4">
        <v>0</v>
      </c>
      <c r="F77" s="4">
        <v>0</v>
      </c>
      <c r="G77" s="4">
        <v>0</v>
      </c>
      <c r="H77" s="174" t="e">
        <f t="shared" si="2"/>
        <v>#DIV/0!</v>
      </c>
      <c r="I77" s="174" t="e">
        <f t="shared" si="3"/>
        <v>#DIV/0!</v>
      </c>
    </row>
    <row r="78" spans="1:9" s="37" customFormat="1" ht="13.5" customHeight="1">
      <c r="A78" s="190">
        <v>386</v>
      </c>
      <c r="B78" s="193"/>
      <c r="C78" s="37" t="s">
        <v>141</v>
      </c>
      <c r="D78" s="176">
        <f>D79+D80</f>
        <v>2745980</v>
      </c>
      <c r="E78" s="176">
        <f>E79+E80</f>
        <v>54700000</v>
      </c>
      <c r="F78" s="176">
        <f>F79+F80</f>
        <v>49065000</v>
      </c>
      <c r="G78" s="176">
        <f>G79+G80</f>
        <v>6707799.49</v>
      </c>
      <c r="H78" s="169">
        <f t="shared" si="2"/>
        <v>244.27707011704385</v>
      </c>
      <c r="I78" s="169">
        <f t="shared" si="3"/>
        <v>13.671251380821358</v>
      </c>
    </row>
    <row r="79" spans="1:9" s="38" customFormat="1" ht="24" customHeight="1">
      <c r="A79" s="171"/>
      <c r="B79" s="167">
        <v>3861</v>
      </c>
      <c r="C79" s="43" t="s">
        <v>146</v>
      </c>
      <c r="D79" s="4">
        <v>2745980</v>
      </c>
      <c r="E79" s="264">
        <v>54700000</v>
      </c>
      <c r="F79" s="264">
        <v>48065000</v>
      </c>
      <c r="G79" s="4">
        <v>6066549.49</v>
      </c>
      <c r="H79" s="173">
        <f>G79/D79*100</f>
        <v>220.924751454854</v>
      </c>
      <c r="I79" s="265">
        <f t="shared" si="3"/>
        <v>12.621553084364923</v>
      </c>
    </row>
    <row r="80" spans="1:9" s="35" customFormat="1" ht="24" customHeight="1">
      <c r="A80" s="197"/>
      <c r="B80" s="167">
        <v>3862</v>
      </c>
      <c r="C80" s="43" t="s">
        <v>288</v>
      </c>
      <c r="D80" s="4">
        <v>0</v>
      </c>
      <c r="E80" s="264">
        <v>0</v>
      </c>
      <c r="F80" s="264">
        <v>1000000</v>
      </c>
      <c r="G80" s="4">
        <v>641250</v>
      </c>
      <c r="H80" s="174" t="s">
        <v>233</v>
      </c>
      <c r="I80" s="265">
        <f t="shared" si="3"/>
        <v>64.125</v>
      </c>
    </row>
    <row r="81" spans="1:9" s="3" customFormat="1" ht="19.5" customHeight="1">
      <c r="A81" s="125">
        <v>4</v>
      </c>
      <c r="B81" s="168"/>
      <c r="C81" s="29" t="s">
        <v>61</v>
      </c>
      <c r="D81" s="176">
        <f>D82+D85</f>
        <v>96342259.75</v>
      </c>
      <c r="E81" s="176">
        <f>E82+E85</f>
        <v>124280000</v>
      </c>
      <c r="F81" s="176">
        <f>F82+F85</f>
        <v>124280000</v>
      </c>
      <c r="G81" s="176">
        <f>G82+G85</f>
        <v>55983290.62</v>
      </c>
      <c r="H81" s="169">
        <f t="shared" si="2"/>
        <v>58.10875805204475</v>
      </c>
      <c r="I81" s="169">
        <f t="shared" si="3"/>
        <v>45.04609802059865</v>
      </c>
    </row>
    <row r="82" spans="1:9" s="3" customFormat="1" ht="12.75" customHeight="1">
      <c r="A82" s="166">
        <v>41</v>
      </c>
      <c r="B82" s="107"/>
      <c r="C82" s="107" t="s">
        <v>270</v>
      </c>
      <c r="D82" s="176">
        <f aca="true" t="shared" si="4" ref="D82:G83">D83</f>
        <v>0</v>
      </c>
      <c r="E82" s="176">
        <f t="shared" si="4"/>
        <v>0</v>
      </c>
      <c r="F82" s="176">
        <f t="shared" si="4"/>
        <v>0</v>
      </c>
      <c r="G82" s="176">
        <f t="shared" si="4"/>
        <v>284818</v>
      </c>
      <c r="H82" s="198" t="s">
        <v>233</v>
      </c>
      <c r="I82" s="198" t="s">
        <v>233</v>
      </c>
    </row>
    <row r="83" spans="1:9" s="3" customFormat="1" ht="12.75" customHeight="1">
      <c r="A83" s="166">
        <v>412</v>
      </c>
      <c r="B83" s="107"/>
      <c r="C83" s="107" t="s">
        <v>271</v>
      </c>
      <c r="D83" s="176">
        <f t="shared" si="4"/>
        <v>0</v>
      </c>
      <c r="E83" s="176">
        <f t="shared" si="4"/>
        <v>0</v>
      </c>
      <c r="F83" s="176">
        <f t="shared" si="4"/>
        <v>0</v>
      </c>
      <c r="G83" s="176">
        <f t="shared" si="4"/>
        <v>284818</v>
      </c>
      <c r="H83" s="198" t="s">
        <v>233</v>
      </c>
      <c r="I83" s="198" t="s">
        <v>233</v>
      </c>
    </row>
    <row r="84" spans="1:9" s="3" customFormat="1" ht="12.75" customHeight="1">
      <c r="A84" s="126"/>
      <c r="B84" s="108">
        <v>4123</v>
      </c>
      <c r="C84" s="108" t="s">
        <v>272</v>
      </c>
      <c r="D84" s="157">
        <v>0</v>
      </c>
      <c r="E84" s="261">
        <v>0</v>
      </c>
      <c r="F84" s="261">
        <v>0</v>
      </c>
      <c r="G84" s="157">
        <v>284818</v>
      </c>
      <c r="H84" s="174" t="s">
        <v>233</v>
      </c>
      <c r="I84" s="266" t="s">
        <v>233</v>
      </c>
    </row>
    <row r="85" spans="1:9" s="3" customFormat="1" ht="12.75">
      <c r="A85" s="125">
        <v>42</v>
      </c>
      <c r="B85" s="181"/>
      <c r="C85" s="29" t="s">
        <v>21</v>
      </c>
      <c r="D85" s="176">
        <f>D86+D88+D94</f>
        <v>96342259.75</v>
      </c>
      <c r="E85" s="176">
        <f>E86+E88+E94</f>
        <v>124280000</v>
      </c>
      <c r="F85" s="176">
        <f>F86+F88+F94</f>
        <v>124280000</v>
      </c>
      <c r="G85" s="176">
        <f>G86+G88+G94</f>
        <v>55698472.62</v>
      </c>
      <c r="H85" s="169">
        <f t="shared" si="2"/>
        <v>57.81312662224533</v>
      </c>
      <c r="I85" s="169">
        <f t="shared" si="3"/>
        <v>44.81692357579659</v>
      </c>
    </row>
    <row r="86" spans="1:9" s="3" customFormat="1" ht="12.75" customHeight="1">
      <c r="A86" s="125">
        <v>421</v>
      </c>
      <c r="B86" s="199"/>
      <c r="C86" s="177" t="s">
        <v>89</v>
      </c>
      <c r="D86" s="176">
        <f>D87</f>
        <v>75606028.96</v>
      </c>
      <c r="E86" s="176">
        <f>SUM(E87:E87)</f>
        <v>101420000</v>
      </c>
      <c r="F86" s="176">
        <f>SUM(F87:F87)</f>
        <v>101420000</v>
      </c>
      <c r="G86" s="176">
        <f>SUM(G87:G87)</f>
        <v>47687336.41</v>
      </c>
      <c r="H86" s="169">
        <f t="shared" si="2"/>
        <v>63.07345732339598</v>
      </c>
      <c r="I86" s="169">
        <f t="shared" si="3"/>
        <v>47.01965727667126</v>
      </c>
    </row>
    <row r="87" spans="1:9" s="38" customFormat="1" ht="12.75">
      <c r="A87" s="171"/>
      <c r="B87" s="172">
        <v>4214</v>
      </c>
      <c r="C87" s="172" t="s">
        <v>174</v>
      </c>
      <c r="D87" s="4">
        <v>75606028.96</v>
      </c>
      <c r="E87" s="264">
        <v>101420000</v>
      </c>
      <c r="F87" s="264">
        <v>101420000</v>
      </c>
      <c r="G87" s="4">
        <v>47687336.41</v>
      </c>
      <c r="H87" s="173">
        <f t="shared" si="2"/>
        <v>63.07345732339598</v>
      </c>
      <c r="I87" s="265">
        <f t="shared" si="3"/>
        <v>47.01965727667126</v>
      </c>
    </row>
    <row r="88" spans="1:9" s="3" customFormat="1" ht="12.75">
      <c r="A88" s="125">
        <v>422</v>
      </c>
      <c r="B88" s="181"/>
      <c r="C88" s="177" t="s">
        <v>26</v>
      </c>
      <c r="D88" s="176">
        <f>D89+D90+D91+D92+D93</f>
        <v>20736230.790000003</v>
      </c>
      <c r="E88" s="176">
        <f>SUM(E89:E93)</f>
        <v>20860000</v>
      </c>
      <c r="F88" s="176">
        <f>SUM(F89:F93)</f>
        <v>20860000</v>
      </c>
      <c r="G88" s="176">
        <f>SUM(G89:G93)</f>
        <v>7682386.21</v>
      </c>
      <c r="H88" s="169">
        <f t="shared" si="2"/>
        <v>37.048132265699955</v>
      </c>
      <c r="I88" s="169">
        <f t="shared" si="3"/>
        <v>36.828313566634705</v>
      </c>
    </row>
    <row r="89" spans="1:9" s="38" customFormat="1" ht="12.75">
      <c r="A89" s="171"/>
      <c r="B89" s="200" t="s">
        <v>22</v>
      </c>
      <c r="C89" s="52" t="s">
        <v>23</v>
      </c>
      <c r="D89" s="4">
        <v>548807.53</v>
      </c>
      <c r="E89" s="264">
        <v>500000</v>
      </c>
      <c r="F89" s="264">
        <v>500000</v>
      </c>
      <c r="G89" s="4">
        <v>205577</v>
      </c>
      <c r="H89" s="173">
        <f t="shared" si="2"/>
        <v>37.45885192209371</v>
      </c>
      <c r="I89" s="265">
        <f t="shared" si="3"/>
        <v>41.1154</v>
      </c>
    </row>
    <row r="90" spans="1:9" s="38" customFormat="1" ht="12.75">
      <c r="A90" s="171"/>
      <c r="B90" s="179" t="s">
        <v>24</v>
      </c>
      <c r="C90" s="179" t="s">
        <v>25</v>
      </c>
      <c r="D90" s="4">
        <v>6578</v>
      </c>
      <c r="E90" s="264">
        <v>100000</v>
      </c>
      <c r="F90" s="264">
        <v>100000</v>
      </c>
      <c r="G90" s="4">
        <v>42313.3</v>
      </c>
      <c r="H90" s="173">
        <f t="shared" si="2"/>
        <v>643.2547886895713</v>
      </c>
      <c r="I90" s="265">
        <f t="shared" si="3"/>
        <v>42.313300000000005</v>
      </c>
    </row>
    <row r="91" spans="1:9" s="38" customFormat="1" ht="12.75" hidden="1">
      <c r="A91" s="171"/>
      <c r="B91" s="179">
        <v>4223</v>
      </c>
      <c r="C91" s="172" t="s">
        <v>160</v>
      </c>
      <c r="D91" s="4">
        <v>0</v>
      </c>
      <c r="E91" s="264">
        <v>10000</v>
      </c>
      <c r="F91" s="264">
        <v>10000</v>
      </c>
      <c r="G91" s="4">
        <v>0</v>
      </c>
      <c r="H91" s="174" t="s">
        <v>233</v>
      </c>
      <c r="I91" s="266">
        <f t="shared" si="3"/>
        <v>0</v>
      </c>
    </row>
    <row r="92" spans="1:9" s="38" customFormat="1" ht="12.75">
      <c r="A92" s="171"/>
      <c r="B92" s="179">
        <v>4225</v>
      </c>
      <c r="C92" s="172" t="s">
        <v>161</v>
      </c>
      <c r="D92" s="4">
        <v>20180845.26</v>
      </c>
      <c r="E92" s="264">
        <v>20240000</v>
      </c>
      <c r="F92" s="264">
        <v>20240000</v>
      </c>
      <c r="G92" s="4">
        <v>7416552.16</v>
      </c>
      <c r="H92" s="173">
        <f t="shared" si="2"/>
        <v>36.75045353377829</v>
      </c>
      <c r="I92" s="265">
        <f t="shared" si="3"/>
        <v>36.6430442687747</v>
      </c>
    </row>
    <row r="93" spans="1:9" s="38" customFormat="1" ht="12.75">
      <c r="A93" s="171"/>
      <c r="B93" s="179">
        <v>4227</v>
      </c>
      <c r="C93" s="172" t="s">
        <v>162</v>
      </c>
      <c r="D93" s="4">
        <v>0</v>
      </c>
      <c r="E93" s="264">
        <v>10000</v>
      </c>
      <c r="F93" s="264">
        <v>10000</v>
      </c>
      <c r="G93" s="4">
        <v>17943.75</v>
      </c>
      <c r="H93" s="174" t="s">
        <v>233</v>
      </c>
      <c r="I93" s="266">
        <f t="shared" si="3"/>
        <v>179.4375</v>
      </c>
    </row>
    <row r="94" spans="1:9" s="3" customFormat="1" ht="12.75">
      <c r="A94" s="125">
        <v>426</v>
      </c>
      <c r="B94" s="189"/>
      <c r="C94" s="17" t="s">
        <v>28</v>
      </c>
      <c r="D94" s="176">
        <f>D95</f>
        <v>0</v>
      </c>
      <c r="E94" s="176">
        <f>E95</f>
        <v>2000000</v>
      </c>
      <c r="F94" s="176">
        <f>F95</f>
        <v>2000000</v>
      </c>
      <c r="G94" s="176">
        <f>G95</f>
        <v>328750</v>
      </c>
      <c r="H94" s="185" t="s">
        <v>233</v>
      </c>
      <c r="I94" s="185">
        <f t="shared" si="3"/>
        <v>16.4375</v>
      </c>
    </row>
    <row r="95" spans="1:9" s="38" customFormat="1" ht="12.75">
      <c r="A95" s="171"/>
      <c r="B95" s="179" t="s">
        <v>62</v>
      </c>
      <c r="C95" s="178" t="s">
        <v>1</v>
      </c>
      <c r="D95" s="4">
        <v>0</v>
      </c>
      <c r="E95" s="264">
        <v>2000000</v>
      </c>
      <c r="F95" s="264">
        <v>2000000</v>
      </c>
      <c r="G95" s="4">
        <v>328750</v>
      </c>
      <c r="H95" s="174" t="s">
        <v>233</v>
      </c>
      <c r="I95" s="266">
        <f t="shared" si="3"/>
        <v>16.4375</v>
      </c>
    </row>
    <row r="96" spans="1:7" s="3" customFormat="1" ht="12.75">
      <c r="A96" s="126"/>
      <c r="B96" s="126"/>
      <c r="C96" s="37"/>
      <c r="D96" s="4"/>
      <c r="E96" s="4"/>
      <c r="F96" s="4"/>
      <c r="G96" s="4"/>
    </row>
    <row r="97" spans="1:7" s="3" customFormat="1" ht="12.75">
      <c r="A97" s="126"/>
      <c r="B97" s="126"/>
      <c r="D97" s="4"/>
      <c r="E97" s="4"/>
      <c r="F97" s="4"/>
      <c r="G97" s="4"/>
    </row>
    <row r="98" spans="1:7" s="3" customFormat="1" ht="12.75">
      <c r="A98" s="126"/>
      <c r="B98" s="126"/>
      <c r="D98" s="4"/>
      <c r="E98" s="4"/>
      <c r="F98" s="4"/>
      <c r="G98" s="4"/>
    </row>
    <row r="99" spans="1:7" s="3" customFormat="1" ht="12.75">
      <c r="A99" s="126"/>
      <c r="B99" s="126"/>
      <c r="D99" s="4"/>
      <c r="E99" s="4"/>
      <c r="F99" s="4"/>
      <c r="G99" s="4"/>
    </row>
    <row r="100" spans="1:7" s="3" customFormat="1" ht="12.75">
      <c r="A100" s="126"/>
      <c r="B100" s="126"/>
      <c r="D100" s="4"/>
      <c r="E100" s="4"/>
      <c r="F100" s="4"/>
      <c r="G100" s="4"/>
    </row>
    <row r="101" spans="1:7" s="3" customFormat="1" ht="12.75">
      <c r="A101" s="126"/>
      <c r="B101" s="126"/>
      <c r="D101" s="4"/>
      <c r="E101" s="4"/>
      <c r="F101" s="4"/>
      <c r="G101" s="4"/>
    </row>
    <row r="102" spans="1:7" s="3" customFormat="1" ht="12.75">
      <c r="A102" s="126"/>
      <c r="B102" s="126"/>
      <c r="D102" s="4"/>
      <c r="E102" s="4"/>
      <c r="F102" s="4"/>
      <c r="G102" s="4"/>
    </row>
    <row r="103" spans="1:7" s="3" customFormat="1" ht="12.75">
      <c r="A103" s="126"/>
      <c r="B103" s="126"/>
      <c r="D103" s="4"/>
      <c r="E103" s="4"/>
      <c r="F103" s="4"/>
      <c r="G103" s="4"/>
    </row>
    <row r="104" spans="1:7" s="3" customFormat="1" ht="12.75">
      <c r="A104" s="126"/>
      <c r="B104" s="126"/>
      <c r="D104" s="4"/>
      <c r="E104" s="4"/>
      <c r="F104" s="4"/>
      <c r="G104" s="4"/>
    </row>
    <row r="105" spans="1:7" s="3" customFormat="1" ht="12.75">
      <c r="A105" s="126"/>
      <c r="B105" s="126"/>
      <c r="D105" s="4"/>
      <c r="E105" s="4"/>
      <c r="F105" s="4"/>
      <c r="G105" s="4"/>
    </row>
    <row r="106" spans="1:7" s="3" customFormat="1" ht="12.75">
      <c r="A106" s="126"/>
      <c r="B106" s="126"/>
      <c r="D106" s="4"/>
      <c r="E106" s="4"/>
      <c r="F106" s="4"/>
      <c r="G106" s="4"/>
    </row>
    <row r="107" spans="1:7" s="3" customFormat="1" ht="12.75">
      <c r="A107" s="126"/>
      <c r="B107" s="126"/>
      <c r="D107" s="4"/>
      <c r="E107" s="4"/>
      <c r="F107" s="4"/>
      <c r="G107" s="4"/>
    </row>
    <row r="108" spans="1:7" s="3" customFormat="1" ht="12.75">
      <c r="A108" s="126"/>
      <c r="B108" s="126"/>
      <c r="D108" s="4"/>
      <c r="E108" s="4"/>
      <c r="F108" s="4"/>
      <c r="G108" s="4"/>
    </row>
    <row r="109" spans="1:7" s="3" customFormat="1" ht="12.75">
      <c r="A109" s="126"/>
      <c r="B109" s="126"/>
      <c r="D109" s="4"/>
      <c r="E109" s="4"/>
      <c r="F109" s="4"/>
      <c r="G109" s="4"/>
    </row>
    <row r="110" spans="1:7" s="3" customFormat="1" ht="12.75">
      <c r="A110" s="126"/>
      <c r="B110" s="126"/>
      <c r="D110" s="4"/>
      <c r="E110" s="4"/>
      <c r="F110" s="4"/>
      <c r="G110" s="4"/>
    </row>
    <row r="111" spans="1:7" s="3" customFormat="1" ht="12.75">
      <c r="A111" s="126"/>
      <c r="B111" s="126"/>
      <c r="D111" s="4"/>
      <c r="E111" s="4"/>
      <c r="F111" s="4"/>
      <c r="G111" s="4"/>
    </row>
    <row r="112" spans="1:7" s="3" customFormat="1" ht="12.75">
      <c r="A112" s="126"/>
      <c r="B112" s="126"/>
      <c r="D112" s="4"/>
      <c r="E112" s="4"/>
      <c r="F112" s="4"/>
      <c r="G112" s="4"/>
    </row>
    <row r="113" spans="1:7" s="3" customFormat="1" ht="12.75">
      <c r="A113" s="126"/>
      <c r="B113" s="126"/>
      <c r="D113" s="4"/>
      <c r="E113" s="4"/>
      <c r="F113" s="4"/>
      <c r="G113" s="4"/>
    </row>
    <row r="114" spans="1:7" s="3" customFormat="1" ht="12.75">
      <c r="A114" s="126"/>
      <c r="B114" s="126"/>
      <c r="D114" s="4"/>
      <c r="E114" s="4"/>
      <c r="F114" s="4"/>
      <c r="G114" s="4"/>
    </row>
    <row r="115" spans="1:7" s="3" customFormat="1" ht="12.75">
      <c r="A115" s="126"/>
      <c r="B115" s="126"/>
      <c r="D115" s="4"/>
      <c r="E115" s="4"/>
      <c r="F115" s="4"/>
      <c r="G115" s="4"/>
    </row>
    <row r="116" spans="1:7" s="3" customFormat="1" ht="12.75">
      <c r="A116" s="126"/>
      <c r="B116" s="126"/>
      <c r="D116" s="4"/>
      <c r="E116" s="4"/>
      <c r="F116" s="4"/>
      <c r="G116" s="4"/>
    </row>
    <row r="117" spans="1:7" s="3" customFormat="1" ht="12.75">
      <c r="A117" s="126"/>
      <c r="B117" s="126"/>
      <c r="D117" s="4"/>
      <c r="E117" s="4"/>
      <c r="F117" s="4"/>
      <c r="G117" s="4"/>
    </row>
    <row r="118" spans="1:7" s="3" customFormat="1" ht="12.75">
      <c r="A118" s="126"/>
      <c r="B118" s="126"/>
      <c r="D118" s="4"/>
      <c r="E118" s="4"/>
      <c r="F118" s="4"/>
      <c r="G118" s="4"/>
    </row>
    <row r="119" spans="1:7" s="3" customFormat="1" ht="12.75">
      <c r="A119" s="126"/>
      <c r="B119" s="126"/>
      <c r="D119" s="4"/>
      <c r="E119" s="4"/>
      <c r="F119" s="4"/>
      <c r="G119" s="4"/>
    </row>
    <row r="120" spans="1:7" s="3" customFormat="1" ht="12.75">
      <c r="A120" s="126"/>
      <c r="B120" s="126"/>
      <c r="D120" s="4"/>
      <c r="E120" s="4"/>
      <c r="F120" s="4"/>
      <c r="G120" s="4"/>
    </row>
    <row r="121" spans="1:7" s="3" customFormat="1" ht="12.75">
      <c r="A121" s="126"/>
      <c r="B121" s="126"/>
      <c r="D121" s="4"/>
      <c r="E121" s="4"/>
      <c r="F121" s="4"/>
      <c r="G121" s="4"/>
    </row>
    <row r="122" spans="1:7" s="3" customFormat="1" ht="12.75">
      <c r="A122" s="126"/>
      <c r="B122" s="126"/>
      <c r="D122" s="4"/>
      <c r="E122" s="4"/>
      <c r="F122" s="4"/>
      <c r="G122" s="4"/>
    </row>
    <row r="123" spans="1:7" s="3" customFormat="1" ht="12.75">
      <c r="A123" s="126"/>
      <c r="B123" s="126"/>
      <c r="D123" s="4"/>
      <c r="E123" s="4"/>
      <c r="F123" s="4"/>
      <c r="G123" s="4"/>
    </row>
    <row r="124" spans="1:7" s="3" customFormat="1" ht="12.75">
      <c r="A124" s="126"/>
      <c r="B124" s="126"/>
      <c r="D124" s="4"/>
      <c r="E124" s="4"/>
      <c r="F124" s="4"/>
      <c r="G124" s="4"/>
    </row>
    <row r="125" spans="1:7" s="3" customFormat="1" ht="12.75">
      <c r="A125" s="126"/>
      <c r="B125" s="126"/>
      <c r="D125" s="4"/>
      <c r="E125" s="4"/>
      <c r="F125" s="4"/>
      <c r="G125" s="4"/>
    </row>
    <row r="126" spans="1:7" s="3" customFormat="1" ht="12.75">
      <c r="A126" s="126"/>
      <c r="B126" s="126"/>
      <c r="D126" s="4"/>
      <c r="E126" s="4"/>
      <c r="F126" s="4"/>
      <c r="G126" s="4"/>
    </row>
    <row r="127" spans="1:7" s="3" customFormat="1" ht="12.75">
      <c r="A127" s="126"/>
      <c r="B127" s="126"/>
      <c r="D127" s="4"/>
      <c r="E127" s="4"/>
      <c r="F127" s="4"/>
      <c r="G127" s="4"/>
    </row>
    <row r="128" spans="1:7" s="3" customFormat="1" ht="12.75">
      <c r="A128" s="126"/>
      <c r="B128" s="126"/>
      <c r="D128" s="4"/>
      <c r="E128" s="4"/>
      <c r="F128" s="4"/>
      <c r="G128" s="4"/>
    </row>
    <row r="129" spans="1:7" s="3" customFormat="1" ht="12.75">
      <c r="A129" s="126"/>
      <c r="B129" s="126"/>
      <c r="D129" s="4"/>
      <c r="E129" s="4"/>
      <c r="F129" s="4"/>
      <c r="G129" s="4"/>
    </row>
    <row r="130" spans="1:7" s="3" customFormat="1" ht="12.75">
      <c r="A130" s="126"/>
      <c r="B130" s="126"/>
      <c r="D130" s="4"/>
      <c r="E130" s="4"/>
      <c r="F130" s="4"/>
      <c r="G130" s="4"/>
    </row>
    <row r="131" spans="1:7" s="3" customFormat="1" ht="12.75">
      <c r="A131" s="126"/>
      <c r="B131" s="126"/>
      <c r="D131" s="4"/>
      <c r="E131" s="4"/>
      <c r="F131" s="4"/>
      <c r="G131" s="4"/>
    </row>
    <row r="132" spans="1:7" s="3" customFormat="1" ht="12.75">
      <c r="A132" s="126"/>
      <c r="B132" s="126"/>
      <c r="D132" s="4"/>
      <c r="E132" s="4"/>
      <c r="F132" s="4"/>
      <c r="G132" s="4"/>
    </row>
    <row r="133" spans="1:7" s="3" customFormat="1" ht="12.75">
      <c r="A133" s="126"/>
      <c r="B133" s="126"/>
      <c r="D133" s="4"/>
      <c r="E133" s="4"/>
      <c r="F133" s="4"/>
      <c r="G133" s="4"/>
    </row>
    <row r="134" spans="1:7" s="3" customFormat="1" ht="12.75">
      <c r="A134" s="126"/>
      <c r="B134" s="126"/>
      <c r="D134" s="4"/>
      <c r="E134" s="4"/>
      <c r="F134" s="4"/>
      <c r="G134" s="4"/>
    </row>
    <row r="135" spans="1:7" s="3" customFormat="1" ht="12.75">
      <c r="A135" s="126"/>
      <c r="B135" s="126"/>
      <c r="D135" s="4"/>
      <c r="E135" s="4"/>
      <c r="F135" s="4"/>
      <c r="G135" s="4"/>
    </row>
    <row r="136" spans="1:7" s="3" customFormat="1" ht="12.75">
      <c r="A136" s="126"/>
      <c r="B136" s="126"/>
      <c r="D136" s="4"/>
      <c r="E136" s="4"/>
      <c r="F136" s="4"/>
      <c r="G136" s="4"/>
    </row>
    <row r="137" spans="1:7" s="3" customFormat="1" ht="12.75">
      <c r="A137" s="126"/>
      <c r="B137" s="126"/>
      <c r="D137" s="4"/>
      <c r="E137" s="4"/>
      <c r="F137" s="4"/>
      <c r="G137" s="4"/>
    </row>
    <row r="138" spans="1:7" s="3" customFormat="1" ht="12.75">
      <c r="A138" s="126"/>
      <c r="B138" s="126"/>
      <c r="D138" s="4"/>
      <c r="E138" s="4"/>
      <c r="F138" s="4"/>
      <c r="G138" s="4"/>
    </row>
    <row r="139" spans="1:7" s="3" customFormat="1" ht="12.75">
      <c r="A139" s="126"/>
      <c r="B139" s="126"/>
      <c r="D139" s="4"/>
      <c r="E139" s="4"/>
      <c r="F139" s="4"/>
      <c r="G139" s="4"/>
    </row>
    <row r="140" spans="1:7" s="3" customFormat="1" ht="12.75">
      <c r="A140" s="126"/>
      <c r="B140" s="126"/>
      <c r="D140" s="4"/>
      <c r="E140" s="4"/>
      <c r="F140" s="4"/>
      <c r="G140" s="4"/>
    </row>
    <row r="141" spans="1:7" s="3" customFormat="1" ht="12.75">
      <c r="A141" s="126"/>
      <c r="B141" s="126"/>
      <c r="D141" s="4"/>
      <c r="E141" s="4"/>
      <c r="F141" s="4"/>
      <c r="G141" s="4"/>
    </row>
    <row r="142" spans="1:7" s="3" customFormat="1" ht="12.75">
      <c r="A142" s="126"/>
      <c r="B142" s="126"/>
      <c r="D142" s="4"/>
      <c r="E142" s="4"/>
      <c r="F142" s="4"/>
      <c r="G142" s="4"/>
    </row>
    <row r="143" spans="1:7" s="3" customFormat="1" ht="12.75">
      <c r="A143" s="126"/>
      <c r="B143" s="126"/>
      <c r="D143" s="4"/>
      <c r="E143" s="4"/>
      <c r="F143" s="4"/>
      <c r="G143" s="4"/>
    </row>
    <row r="144" spans="1:7" s="3" customFormat="1" ht="12.75">
      <c r="A144" s="126"/>
      <c r="B144" s="126"/>
      <c r="D144" s="4"/>
      <c r="E144" s="4"/>
      <c r="F144" s="4"/>
      <c r="G144" s="4"/>
    </row>
    <row r="145" spans="1:7" s="3" customFormat="1" ht="12.75">
      <c r="A145" s="126"/>
      <c r="B145" s="126"/>
      <c r="D145" s="4"/>
      <c r="E145" s="4"/>
      <c r="F145" s="4"/>
      <c r="G145" s="4"/>
    </row>
    <row r="146" spans="1:7" s="3" customFormat="1" ht="12.75">
      <c r="A146" s="126"/>
      <c r="B146" s="126"/>
      <c r="D146" s="4"/>
      <c r="E146" s="4"/>
      <c r="F146" s="4"/>
      <c r="G146" s="4"/>
    </row>
    <row r="147" spans="1:7" s="3" customFormat="1" ht="12.75">
      <c r="A147" s="126"/>
      <c r="B147" s="126"/>
      <c r="D147" s="4"/>
      <c r="E147" s="4"/>
      <c r="F147" s="4"/>
      <c r="G147" s="4"/>
    </row>
    <row r="148" spans="1:7" s="3" customFormat="1" ht="12.75">
      <c r="A148" s="126"/>
      <c r="B148" s="126"/>
      <c r="D148" s="4"/>
      <c r="E148" s="4"/>
      <c r="F148" s="4"/>
      <c r="G148" s="4"/>
    </row>
    <row r="149" spans="1:7" s="3" customFormat="1" ht="12.75">
      <c r="A149" s="126"/>
      <c r="B149" s="126"/>
      <c r="D149" s="4"/>
      <c r="E149" s="4"/>
      <c r="F149" s="4"/>
      <c r="G149" s="4"/>
    </row>
    <row r="150" spans="1:7" s="3" customFormat="1" ht="12.75">
      <c r="A150" s="126"/>
      <c r="B150" s="126"/>
      <c r="D150" s="4"/>
      <c r="E150" s="4"/>
      <c r="F150" s="4"/>
      <c r="G150" s="4"/>
    </row>
    <row r="151" spans="1:7" s="3" customFormat="1" ht="12.75">
      <c r="A151" s="126"/>
      <c r="B151" s="126"/>
      <c r="D151" s="4"/>
      <c r="E151" s="4"/>
      <c r="F151" s="4"/>
      <c r="G151" s="4"/>
    </row>
    <row r="152" spans="1:7" s="3" customFormat="1" ht="12.75">
      <c r="A152" s="126"/>
      <c r="B152" s="126"/>
      <c r="D152" s="4"/>
      <c r="E152" s="4"/>
      <c r="F152" s="4"/>
      <c r="G152" s="4"/>
    </row>
    <row r="153" spans="1:7" s="3" customFormat="1" ht="12.75">
      <c r="A153" s="126"/>
      <c r="B153" s="126"/>
      <c r="D153" s="4"/>
      <c r="E153" s="4"/>
      <c r="F153" s="4"/>
      <c r="G153" s="4"/>
    </row>
    <row r="154" spans="1:7" s="3" customFormat="1" ht="12.75">
      <c r="A154" s="126"/>
      <c r="B154" s="126"/>
      <c r="D154" s="4"/>
      <c r="E154" s="4"/>
      <c r="F154" s="4"/>
      <c r="G154" s="4"/>
    </row>
    <row r="155" spans="1:7" s="3" customFormat="1" ht="12.75">
      <c r="A155" s="126"/>
      <c r="B155" s="126"/>
      <c r="D155" s="4"/>
      <c r="E155" s="4"/>
      <c r="F155" s="4"/>
      <c r="G155" s="4"/>
    </row>
    <row r="156" spans="1:7" s="3" customFormat="1" ht="12.75">
      <c r="A156" s="126"/>
      <c r="B156" s="126"/>
      <c r="D156" s="4"/>
      <c r="E156" s="4"/>
      <c r="F156" s="4"/>
      <c r="G156" s="4"/>
    </row>
    <row r="157" spans="1:7" s="3" customFormat="1" ht="12.75">
      <c r="A157" s="126"/>
      <c r="B157" s="126"/>
      <c r="D157" s="4"/>
      <c r="E157" s="4"/>
      <c r="F157" s="4"/>
      <c r="G157" s="4"/>
    </row>
    <row r="158" spans="1:7" s="3" customFormat="1" ht="12.75">
      <c r="A158" s="126"/>
      <c r="B158" s="126"/>
      <c r="D158" s="4"/>
      <c r="E158" s="4"/>
      <c r="F158" s="4"/>
      <c r="G158" s="4"/>
    </row>
    <row r="159" spans="1:7" s="3" customFormat="1" ht="12.75">
      <c r="A159" s="126"/>
      <c r="B159" s="126"/>
      <c r="D159" s="4"/>
      <c r="E159" s="4"/>
      <c r="F159" s="4"/>
      <c r="G159" s="4"/>
    </row>
    <row r="160" spans="1:7" s="3" customFormat="1" ht="12.75">
      <c r="A160" s="126"/>
      <c r="B160" s="126"/>
      <c r="D160" s="4"/>
      <c r="E160" s="4"/>
      <c r="F160" s="4"/>
      <c r="G160" s="4"/>
    </row>
    <row r="161" spans="1:7" s="3" customFormat="1" ht="12.75">
      <c r="A161" s="126"/>
      <c r="B161" s="126"/>
      <c r="D161" s="4"/>
      <c r="E161" s="4"/>
      <c r="F161" s="4"/>
      <c r="G161" s="4"/>
    </row>
    <row r="162" spans="1:7" s="3" customFormat="1" ht="12.75">
      <c r="A162" s="126"/>
      <c r="B162" s="126"/>
      <c r="D162" s="4"/>
      <c r="E162" s="4"/>
      <c r="F162" s="4"/>
      <c r="G162" s="4"/>
    </row>
    <row r="163" spans="1:7" s="3" customFormat="1" ht="12.75">
      <c r="A163" s="126"/>
      <c r="B163" s="126"/>
      <c r="D163" s="4"/>
      <c r="E163" s="4"/>
      <c r="F163" s="4"/>
      <c r="G163" s="4"/>
    </row>
    <row r="164" spans="1:7" s="3" customFormat="1" ht="12.75">
      <c r="A164" s="126"/>
      <c r="B164" s="126"/>
      <c r="D164" s="4"/>
      <c r="E164" s="4"/>
      <c r="F164" s="4"/>
      <c r="G164" s="4"/>
    </row>
    <row r="165" spans="1:7" s="3" customFormat="1" ht="12.75">
      <c r="A165" s="126"/>
      <c r="B165" s="126"/>
      <c r="D165" s="4"/>
      <c r="E165" s="4"/>
      <c r="F165" s="4"/>
      <c r="G165" s="4"/>
    </row>
    <row r="166" spans="1:7" s="3" customFormat="1" ht="12.75">
      <c r="A166" s="126"/>
      <c r="B166" s="126"/>
      <c r="D166" s="4"/>
      <c r="E166" s="4"/>
      <c r="F166" s="4"/>
      <c r="G166" s="4"/>
    </row>
    <row r="167" spans="1:7" s="3" customFormat="1" ht="12.75">
      <c r="A167" s="126"/>
      <c r="B167" s="126"/>
      <c r="D167" s="4"/>
      <c r="E167" s="4"/>
      <c r="F167" s="4"/>
      <c r="G167" s="4"/>
    </row>
    <row r="168" spans="1:7" s="3" customFormat="1" ht="12.75">
      <c r="A168" s="126"/>
      <c r="B168" s="126"/>
      <c r="D168" s="4"/>
      <c r="E168" s="4"/>
      <c r="F168" s="4"/>
      <c r="G168" s="4"/>
    </row>
    <row r="169" spans="1:7" s="3" customFormat="1" ht="12.75">
      <c r="A169" s="126"/>
      <c r="B169" s="126"/>
      <c r="D169" s="4"/>
      <c r="E169" s="4"/>
      <c r="F169" s="4"/>
      <c r="G169" s="4"/>
    </row>
    <row r="170" spans="1:7" s="3" customFormat="1" ht="12.75">
      <c r="A170" s="126"/>
      <c r="B170" s="126"/>
      <c r="D170" s="4"/>
      <c r="E170" s="4"/>
      <c r="F170" s="4"/>
      <c r="G170" s="4"/>
    </row>
    <row r="171" spans="1:7" s="3" customFormat="1" ht="12.75">
      <c r="A171" s="126"/>
      <c r="B171" s="126"/>
      <c r="D171" s="4"/>
      <c r="E171" s="4"/>
      <c r="F171" s="4"/>
      <c r="G171" s="4"/>
    </row>
    <row r="172" spans="1:7" s="3" customFormat="1" ht="12.75">
      <c r="A172" s="126"/>
      <c r="B172" s="126"/>
      <c r="D172" s="4"/>
      <c r="E172" s="4"/>
      <c r="F172" s="4"/>
      <c r="G172" s="4"/>
    </row>
    <row r="173" spans="1:7" s="3" customFormat="1" ht="12.75">
      <c r="A173" s="126"/>
      <c r="B173" s="126"/>
      <c r="D173" s="4"/>
      <c r="E173" s="4"/>
      <c r="F173" s="4"/>
      <c r="G173" s="4"/>
    </row>
    <row r="174" spans="1:7" s="3" customFormat="1" ht="12.75">
      <c r="A174" s="126"/>
      <c r="B174" s="126"/>
      <c r="D174" s="4"/>
      <c r="E174" s="4"/>
      <c r="F174" s="4"/>
      <c r="G174" s="4"/>
    </row>
    <row r="175" spans="1:7" s="3" customFormat="1" ht="12.75">
      <c r="A175" s="126"/>
      <c r="B175" s="126"/>
      <c r="D175" s="4"/>
      <c r="E175" s="4"/>
      <c r="F175" s="4"/>
      <c r="G175" s="4"/>
    </row>
    <row r="176" spans="1:7" s="3" customFormat="1" ht="12.75">
      <c r="A176" s="126"/>
      <c r="B176" s="126"/>
      <c r="D176" s="4"/>
      <c r="E176" s="4"/>
      <c r="F176" s="4"/>
      <c r="G176" s="4"/>
    </row>
    <row r="177" spans="1:7" s="3" customFormat="1" ht="12.75">
      <c r="A177" s="126"/>
      <c r="B177" s="126"/>
      <c r="D177" s="4"/>
      <c r="E177" s="4"/>
      <c r="F177" s="4"/>
      <c r="G177" s="4"/>
    </row>
    <row r="178" spans="1:7" s="3" customFormat="1" ht="12.75">
      <c r="A178" s="126"/>
      <c r="B178" s="126"/>
      <c r="D178" s="4"/>
      <c r="E178" s="4"/>
      <c r="F178" s="4"/>
      <c r="G178" s="4"/>
    </row>
    <row r="179" spans="1:7" s="3" customFormat="1" ht="12.75">
      <c r="A179" s="126"/>
      <c r="B179" s="126"/>
      <c r="D179" s="4"/>
      <c r="E179" s="4"/>
      <c r="F179" s="4"/>
      <c r="G179" s="4"/>
    </row>
    <row r="180" spans="1:7" s="3" customFormat="1" ht="12.75">
      <c r="A180" s="126"/>
      <c r="B180" s="126"/>
      <c r="D180" s="4"/>
      <c r="E180" s="4"/>
      <c r="F180" s="4"/>
      <c r="G180" s="4"/>
    </row>
    <row r="181" spans="1:7" s="3" customFormat="1" ht="12.75">
      <c r="A181" s="126"/>
      <c r="B181" s="126"/>
      <c r="D181" s="4"/>
      <c r="E181" s="4"/>
      <c r="F181" s="4"/>
      <c r="G181" s="4"/>
    </row>
    <row r="182" spans="1:7" s="3" customFormat="1" ht="12.75">
      <c r="A182" s="126"/>
      <c r="B182" s="126"/>
      <c r="D182" s="4"/>
      <c r="E182" s="4"/>
      <c r="F182" s="4"/>
      <c r="G182" s="4"/>
    </row>
    <row r="183" spans="1:7" s="3" customFormat="1" ht="12.75">
      <c r="A183" s="126"/>
      <c r="B183" s="126"/>
      <c r="D183" s="4"/>
      <c r="E183" s="4"/>
      <c r="F183" s="4"/>
      <c r="G183" s="4"/>
    </row>
    <row r="184" spans="1:7" s="3" customFormat="1" ht="12.75">
      <c r="A184" s="126"/>
      <c r="B184" s="126"/>
      <c r="D184" s="4"/>
      <c r="E184" s="4"/>
      <c r="F184" s="4"/>
      <c r="G184" s="4"/>
    </row>
    <row r="185" spans="1:7" s="3" customFormat="1" ht="12.75">
      <c r="A185" s="126"/>
      <c r="B185" s="126"/>
      <c r="D185" s="4"/>
      <c r="E185" s="4"/>
      <c r="F185" s="4"/>
      <c r="G185" s="4"/>
    </row>
    <row r="186" spans="1:7" s="3" customFormat="1" ht="12.75">
      <c r="A186" s="126"/>
      <c r="B186" s="126"/>
      <c r="D186" s="4"/>
      <c r="E186" s="4"/>
      <c r="F186" s="4"/>
      <c r="G186" s="4"/>
    </row>
    <row r="187" spans="1:7" s="3" customFormat="1" ht="12.75">
      <c r="A187" s="126"/>
      <c r="B187" s="126"/>
      <c r="D187" s="4"/>
      <c r="E187" s="4"/>
      <c r="F187" s="4"/>
      <c r="G187" s="4"/>
    </row>
    <row r="188" spans="1:7" s="3" customFormat="1" ht="12.75">
      <c r="A188" s="126"/>
      <c r="B188" s="126"/>
      <c r="D188" s="4"/>
      <c r="E188" s="4"/>
      <c r="F188" s="4"/>
      <c r="G188" s="4"/>
    </row>
    <row r="189" spans="1:7" s="3" customFormat="1" ht="12.75">
      <c r="A189" s="126"/>
      <c r="B189" s="126"/>
      <c r="D189" s="4"/>
      <c r="E189" s="4"/>
      <c r="F189" s="4"/>
      <c r="G189" s="4"/>
    </row>
    <row r="190" spans="1:7" s="3" customFormat="1" ht="12.75">
      <c r="A190" s="126"/>
      <c r="B190" s="126"/>
      <c r="D190" s="4"/>
      <c r="E190" s="4"/>
      <c r="F190" s="4"/>
      <c r="G190" s="4"/>
    </row>
    <row r="191" spans="1:7" s="3" customFormat="1" ht="12.75">
      <c r="A191" s="126"/>
      <c r="B191" s="126"/>
      <c r="D191" s="4"/>
      <c r="E191" s="4"/>
      <c r="F191" s="4"/>
      <c r="G191" s="4"/>
    </row>
    <row r="192" spans="1:7" s="3" customFormat="1" ht="12.75">
      <c r="A192" s="126"/>
      <c r="B192" s="126"/>
      <c r="D192" s="4"/>
      <c r="E192" s="4"/>
      <c r="F192" s="4"/>
      <c r="G192" s="4"/>
    </row>
    <row r="193" spans="1:7" s="3" customFormat="1" ht="12.75">
      <c r="A193" s="126"/>
      <c r="B193" s="126"/>
      <c r="D193" s="4"/>
      <c r="E193" s="4"/>
      <c r="F193" s="4"/>
      <c r="G193" s="4"/>
    </row>
    <row r="194" spans="1:7" s="3" customFormat="1" ht="12.75">
      <c r="A194" s="126"/>
      <c r="B194" s="126"/>
      <c r="D194" s="4"/>
      <c r="E194" s="4"/>
      <c r="F194" s="4"/>
      <c r="G194" s="4"/>
    </row>
    <row r="195" spans="1:7" s="3" customFormat="1" ht="12.75">
      <c r="A195" s="126"/>
      <c r="B195" s="126"/>
      <c r="D195" s="4"/>
      <c r="E195" s="4"/>
      <c r="F195" s="4"/>
      <c r="G195" s="4"/>
    </row>
    <row r="196" spans="1:7" s="3" customFormat="1" ht="12.75">
      <c r="A196" s="126"/>
      <c r="B196" s="126"/>
      <c r="D196" s="4"/>
      <c r="E196" s="4"/>
      <c r="F196" s="4"/>
      <c r="G196" s="4"/>
    </row>
    <row r="197" spans="1:7" s="3" customFormat="1" ht="12.75">
      <c r="A197" s="126"/>
      <c r="B197" s="126"/>
      <c r="D197" s="4"/>
      <c r="E197" s="4"/>
      <c r="F197" s="4"/>
      <c r="G197" s="4"/>
    </row>
    <row r="198" spans="1:7" s="3" customFormat="1" ht="12.75">
      <c r="A198" s="126"/>
      <c r="B198" s="126"/>
      <c r="D198" s="4"/>
      <c r="E198" s="4"/>
      <c r="F198" s="4"/>
      <c r="G198" s="4"/>
    </row>
    <row r="199" spans="1:7" s="3" customFormat="1" ht="12.75">
      <c r="A199" s="126"/>
      <c r="B199" s="126"/>
      <c r="D199" s="4"/>
      <c r="E199" s="4"/>
      <c r="F199" s="4"/>
      <c r="G199" s="4"/>
    </row>
    <row r="200" spans="1:7" s="3" customFormat="1" ht="12.75">
      <c r="A200" s="126"/>
      <c r="B200" s="126"/>
      <c r="D200" s="4"/>
      <c r="E200" s="4"/>
      <c r="F200" s="4"/>
      <c r="G200" s="4"/>
    </row>
    <row r="201" spans="1:7" s="3" customFormat="1" ht="12.75">
      <c r="A201" s="126"/>
      <c r="B201" s="126"/>
      <c r="D201" s="4"/>
      <c r="E201" s="4"/>
      <c r="F201" s="4"/>
      <c r="G201" s="4"/>
    </row>
    <row r="202" spans="1:7" s="3" customFormat="1" ht="12.75">
      <c r="A202" s="126"/>
      <c r="B202" s="126"/>
      <c r="D202" s="4"/>
      <c r="E202" s="4"/>
      <c r="F202" s="4"/>
      <c r="G202" s="4"/>
    </row>
    <row r="203" spans="1:7" s="3" customFormat="1" ht="12.75">
      <c r="A203" s="126"/>
      <c r="B203" s="126"/>
      <c r="D203" s="4"/>
      <c r="E203" s="4"/>
      <c r="F203" s="4"/>
      <c r="G203" s="4"/>
    </row>
    <row r="204" spans="1:7" s="3" customFormat="1" ht="12.75">
      <c r="A204" s="126"/>
      <c r="B204" s="126"/>
      <c r="D204" s="4"/>
      <c r="E204" s="4"/>
      <c r="F204" s="4"/>
      <c r="G204" s="4"/>
    </row>
    <row r="205" spans="1:7" s="3" customFormat="1" ht="12.75">
      <c r="A205" s="126"/>
      <c r="B205" s="126"/>
      <c r="D205" s="4"/>
      <c r="E205" s="4"/>
      <c r="F205" s="4"/>
      <c r="G205" s="4"/>
    </row>
    <row r="206" spans="1:7" s="3" customFormat="1" ht="12.75">
      <c r="A206" s="126"/>
      <c r="B206" s="126"/>
      <c r="D206" s="4"/>
      <c r="E206" s="4"/>
      <c r="F206" s="4"/>
      <c r="G206" s="4"/>
    </row>
    <row r="207" spans="1:7" s="3" customFormat="1" ht="12.75">
      <c r="A207" s="126"/>
      <c r="B207" s="126"/>
      <c r="D207" s="4"/>
      <c r="E207" s="4"/>
      <c r="F207" s="4"/>
      <c r="G207" s="4"/>
    </row>
    <row r="208" spans="1:7" s="3" customFormat="1" ht="12.75">
      <c r="A208" s="126"/>
      <c r="B208" s="126"/>
      <c r="D208" s="4"/>
      <c r="E208" s="4"/>
      <c r="F208" s="4"/>
      <c r="G208" s="4"/>
    </row>
    <row r="209" spans="1:7" s="3" customFormat="1" ht="12.75">
      <c r="A209" s="126"/>
      <c r="B209" s="126"/>
      <c r="D209" s="4"/>
      <c r="E209" s="4"/>
      <c r="F209" s="4"/>
      <c r="G209" s="4"/>
    </row>
    <row r="210" spans="1:7" s="3" customFormat="1" ht="12.75">
      <c r="A210" s="126"/>
      <c r="B210" s="126"/>
      <c r="D210" s="4"/>
      <c r="E210" s="4"/>
      <c r="F210" s="4"/>
      <c r="G210" s="4"/>
    </row>
    <row r="211" spans="1:7" s="3" customFormat="1" ht="12.75">
      <c r="A211" s="126"/>
      <c r="B211" s="126"/>
      <c r="D211" s="4"/>
      <c r="E211" s="4"/>
      <c r="F211" s="4"/>
      <c r="G211" s="4"/>
    </row>
    <row r="212" spans="1:7" s="3" customFormat="1" ht="12.75">
      <c r="A212" s="126"/>
      <c r="B212" s="126"/>
      <c r="D212" s="4"/>
      <c r="E212" s="4"/>
      <c r="F212" s="4"/>
      <c r="G212" s="4"/>
    </row>
    <row r="213" spans="1:7" s="3" customFormat="1" ht="12.75">
      <c r="A213" s="126"/>
      <c r="B213" s="126"/>
      <c r="D213" s="4"/>
      <c r="E213" s="4"/>
      <c r="F213" s="4"/>
      <c r="G213" s="4"/>
    </row>
    <row r="214" spans="1:7" s="3" customFormat="1" ht="12.75">
      <c r="A214" s="126"/>
      <c r="B214" s="126"/>
      <c r="D214" s="4"/>
      <c r="E214" s="4"/>
      <c r="F214" s="4"/>
      <c r="G214" s="4"/>
    </row>
    <row r="215" spans="1:7" s="3" customFormat="1" ht="12.75">
      <c r="A215" s="126"/>
      <c r="B215" s="126"/>
      <c r="D215" s="4"/>
      <c r="E215" s="4"/>
      <c r="F215" s="4"/>
      <c r="G215" s="4"/>
    </row>
    <row r="216" spans="1:7" s="3" customFormat="1" ht="12.75">
      <c r="A216" s="126"/>
      <c r="B216" s="126"/>
      <c r="D216" s="4"/>
      <c r="E216" s="4"/>
      <c r="F216" s="4"/>
      <c r="G216" s="4"/>
    </row>
    <row r="217" spans="1:7" s="3" customFormat="1" ht="12.75">
      <c r="A217" s="126"/>
      <c r="B217" s="126"/>
      <c r="D217" s="4"/>
      <c r="E217" s="4"/>
      <c r="F217" s="4"/>
      <c r="G217" s="4"/>
    </row>
    <row r="218" spans="1:7" s="3" customFormat="1" ht="12.75">
      <c r="A218" s="126"/>
      <c r="B218" s="126"/>
      <c r="D218" s="4"/>
      <c r="E218" s="4"/>
      <c r="F218" s="4"/>
      <c r="G218" s="4"/>
    </row>
    <row r="219" spans="1:7" s="3" customFormat="1" ht="12.75">
      <c r="A219" s="126"/>
      <c r="B219" s="126"/>
      <c r="D219" s="4"/>
      <c r="E219" s="4"/>
      <c r="F219" s="4"/>
      <c r="G219" s="4"/>
    </row>
    <row r="220" spans="1:7" s="3" customFormat="1" ht="12.75">
      <c r="A220" s="126"/>
      <c r="B220" s="126"/>
      <c r="D220" s="4"/>
      <c r="E220" s="4"/>
      <c r="F220" s="4"/>
      <c r="G220" s="4"/>
    </row>
    <row r="221" spans="1:7" s="3" customFormat="1" ht="12.75">
      <c r="A221" s="126"/>
      <c r="B221" s="126"/>
      <c r="D221" s="4"/>
      <c r="E221" s="4"/>
      <c r="F221" s="4"/>
      <c r="G221" s="4"/>
    </row>
    <row r="222" spans="1:7" s="3" customFormat="1" ht="12.75">
      <c r="A222" s="126"/>
      <c r="B222" s="126"/>
      <c r="D222" s="4"/>
      <c r="E222" s="4"/>
      <c r="F222" s="4"/>
      <c r="G222" s="4"/>
    </row>
    <row r="223" spans="1:7" s="3" customFormat="1" ht="12.75">
      <c r="A223" s="126"/>
      <c r="B223" s="126"/>
      <c r="D223" s="4"/>
      <c r="E223" s="4"/>
      <c r="F223" s="4"/>
      <c r="G223" s="4"/>
    </row>
    <row r="224" spans="1:7" s="3" customFormat="1" ht="12.75">
      <c r="A224" s="126"/>
      <c r="B224" s="126"/>
      <c r="D224" s="4"/>
      <c r="E224" s="4"/>
      <c r="F224" s="4"/>
      <c r="G224" s="4"/>
    </row>
    <row r="225" spans="1:7" s="3" customFormat="1" ht="12.75">
      <c r="A225" s="126"/>
      <c r="B225" s="126"/>
      <c r="D225" s="4"/>
      <c r="E225" s="4"/>
      <c r="F225" s="4"/>
      <c r="G225" s="4"/>
    </row>
    <row r="226" spans="1:7" s="3" customFormat="1" ht="12.75">
      <c r="A226" s="126"/>
      <c r="B226" s="126"/>
      <c r="D226" s="4"/>
      <c r="E226" s="4"/>
      <c r="F226" s="4"/>
      <c r="G226" s="4"/>
    </row>
    <row r="227" spans="1:7" s="3" customFormat="1" ht="12.75">
      <c r="A227" s="126"/>
      <c r="B227" s="126"/>
      <c r="D227" s="4"/>
      <c r="E227" s="4"/>
      <c r="F227" s="4"/>
      <c r="G227" s="4"/>
    </row>
    <row r="228" spans="1:7" s="3" customFormat="1" ht="12.75">
      <c r="A228" s="126"/>
      <c r="B228" s="126"/>
      <c r="D228" s="4"/>
      <c r="E228" s="4"/>
      <c r="F228" s="4"/>
      <c r="G228" s="4"/>
    </row>
    <row r="229" spans="1:7" s="3" customFormat="1" ht="12.75">
      <c r="A229" s="126"/>
      <c r="B229" s="126"/>
      <c r="D229" s="4"/>
      <c r="E229" s="4"/>
      <c r="F229" s="4"/>
      <c r="G229" s="4"/>
    </row>
    <row r="230" spans="1:7" s="3" customFormat="1" ht="12.75">
      <c r="A230" s="126"/>
      <c r="B230" s="126"/>
      <c r="D230" s="4"/>
      <c r="E230" s="4"/>
      <c r="F230" s="4"/>
      <c r="G230" s="4"/>
    </row>
    <row r="231" spans="1:7" s="3" customFormat="1" ht="12.75">
      <c r="A231" s="126"/>
      <c r="B231" s="126"/>
      <c r="D231" s="4"/>
      <c r="E231" s="4"/>
      <c r="F231" s="4"/>
      <c r="G231" s="4"/>
    </row>
    <row r="232" spans="1:7" s="3" customFormat="1" ht="12.75">
      <c r="A232" s="126"/>
      <c r="B232" s="126"/>
      <c r="D232" s="4"/>
      <c r="E232" s="4"/>
      <c r="F232" s="4"/>
      <c r="G232" s="4"/>
    </row>
    <row r="233" spans="1:7" s="3" customFormat="1" ht="12.75">
      <c r="A233" s="126"/>
      <c r="B233" s="126"/>
      <c r="D233" s="4"/>
      <c r="E233" s="4"/>
      <c r="F233" s="4"/>
      <c r="G233" s="4"/>
    </row>
    <row r="234" spans="1:7" s="3" customFormat="1" ht="12.75">
      <c r="A234" s="126"/>
      <c r="B234" s="126"/>
      <c r="D234" s="4"/>
      <c r="E234" s="4"/>
      <c r="F234" s="4"/>
      <c r="G234" s="4"/>
    </row>
    <row r="235" spans="1:7" s="3" customFormat="1" ht="12.75">
      <c r="A235" s="126"/>
      <c r="B235" s="126"/>
      <c r="D235" s="4"/>
      <c r="E235" s="4"/>
      <c r="F235" s="4"/>
      <c r="G235" s="4"/>
    </row>
    <row r="236" spans="1:7" s="3" customFormat="1" ht="12.75">
      <c r="A236" s="126"/>
      <c r="B236" s="126"/>
      <c r="D236" s="4"/>
      <c r="E236" s="4"/>
      <c r="F236" s="4"/>
      <c r="G236" s="4"/>
    </row>
    <row r="237" spans="1:7" s="3" customFormat="1" ht="12.75">
      <c r="A237" s="126"/>
      <c r="B237" s="126"/>
      <c r="D237" s="4"/>
      <c r="E237" s="4"/>
      <c r="F237" s="4"/>
      <c r="G237" s="4"/>
    </row>
    <row r="238" spans="1:7" s="3" customFormat="1" ht="12.75">
      <c r="A238" s="126"/>
      <c r="B238" s="126"/>
      <c r="D238" s="4"/>
      <c r="E238" s="4"/>
      <c r="F238" s="4"/>
      <c r="G238" s="4"/>
    </row>
    <row r="239" spans="1:7" s="3" customFormat="1" ht="12.75">
      <c r="A239" s="126"/>
      <c r="B239" s="126"/>
      <c r="D239" s="4"/>
      <c r="E239" s="4"/>
      <c r="F239" s="4"/>
      <c r="G239" s="4"/>
    </row>
    <row r="240" spans="1:7" s="3" customFormat="1" ht="12.75">
      <c r="A240" s="126"/>
      <c r="B240" s="126"/>
      <c r="D240" s="4"/>
      <c r="E240" s="4"/>
      <c r="F240" s="4"/>
      <c r="G240" s="4"/>
    </row>
    <row r="241" spans="1:7" s="3" customFormat="1" ht="12.75">
      <c r="A241" s="126"/>
      <c r="B241" s="126"/>
      <c r="D241" s="4"/>
      <c r="E241" s="4"/>
      <c r="F241" s="4"/>
      <c r="G241" s="4"/>
    </row>
    <row r="242" spans="1:7" s="3" customFormat="1" ht="12.75">
      <c r="A242" s="126"/>
      <c r="B242" s="126"/>
      <c r="D242" s="4"/>
      <c r="E242" s="4"/>
      <c r="F242" s="4"/>
      <c r="G242" s="4"/>
    </row>
    <row r="243" spans="1:7" s="3" customFormat="1" ht="12.75">
      <c r="A243" s="126"/>
      <c r="B243" s="126"/>
      <c r="D243" s="4"/>
      <c r="E243" s="4"/>
      <c r="F243" s="4"/>
      <c r="G243" s="4"/>
    </row>
    <row r="244" spans="1:7" s="3" customFormat="1" ht="12.75">
      <c r="A244" s="126"/>
      <c r="B244" s="126"/>
      <c r="D244" s="4"/>
      <c r="E244" s="4"/>
      <c r="F244" s="4"/>
      <c r="G244" s="4"/>
    </row>
    <row r="245" spans="1:7" s="3" customFormat="1" ht="12.75">
      <c r="A245" s="126"/>
      <c r="B245" s="126"/>
      <c r="D245" s="4"/>
      <c r="E245" s="4"/>
      <c r="F245" s="4"/>
      <c r="G245" s="4"/>
    </row>
    <row r="246" spans="1:7" s="3" customFormat="1" ht="12.75">
      <c r="A246" s="126"/>
      <c r="B246" s="126"/>
      <c r="D246" s="4"/>
      <c r="E246" s="4"/>
      <c r="F246" s="4"/>
      <c r="G246" s="4"/>
    </row>
    <row r="247" spans="1:7" s="3" customFormat="1" ht="12.75">
      <c r="A247" s="126"/>
      <c r="B247" s="126"/>
      <c r="D247" s="4"/>
      <c r="E247" s="4"/>
      <c r="F247" s="4"/>
      <c r="G247" s="4"/>
    </row>
    <row r="248" spans="1:7" s="3" customFormat="1" ht="12.75">
      <c r="A248" s="126"/>
      <c r="B248" s="126"/>
      <c r="D248" s="4"/>
      <c r="E248" s="4"/>
      <c r="F248" s="4"/>
      <c r="G248" s="4"/>
    </row>
    <row r="249" spans="1:7" s="3" customFormat="1" ht="12.75">
      <c r="A249" s="126"/>
      <c r="B249" s="126"/>
      <c r="D249" s="4"/>
      <c r="E249" s="4"/>
      <c r="F249" s="4"/>
      <c r="G249" s="4"/>
    </row>
    <row r="250" spans="1:7" s="3" customFormat="1" ht="12.75">
      <c r="A250" s="126"/>
      <c r="B250" s="126"/>
      <c r="D250" s="4"/>
      <c r="E250" s="4"/>
      <c r="F250" s="4"/>
      <c r="G250" s="4"/>
    </row>
    <row r="251" spans="1:7" s="3" customFormat="1" ht="12.75">
      <c r="A251" s="126"/>
      <c r="B251" s="126"/>
      <c r="D251" s="4"/>
      <c r="E251" s="4"/>
      <c r="F251" s="4"/>
      <c r="G251" s="4"/>
    </row>
    <row r="252" spans="1:7" s="3" customFormat="1" ht="12.75">
      <c r="A252" s="126"/>
      <c r="B252" s="126"/>
      <c r="D252" s="4"/>
      <c r="E252" s="4"/>
      <c r="F252" s="4"/>
      <c r="G252" s="4"/>
    </row>
    <row r="253" spans="1:7" s="3" customFormat="1" ht="12.75">
      <c r="A253" s="126"/>
      <c r="B253" s="126"/>
      <c r="D253" s="4"/>
      <c r="E253" s="4"/>
      <c r="F253" s="4"/>
      <c r="G253" s="4"/>
    </row>
    <row r="254" spans="1:7" s="3" customFormat="1" ht="12.75">
      <c r="A254" s="126"/>
      <c r="B254" s="126"/>
      <c r="D254" s="4"/>
      <c r="E254" s="4"/>
      <c r="F254" s="4"/>
      <c r="G254" s="4"/>
    </row>
    <row r="255" spans="1:7" s="3" customFormat="1" ht="12.75">
      <c r="A255" s="126"/>
      <c r="B255" s="126"/>
      <c r="D255" s="4"/>
      <c r="E255" s="4"/>
      <c r="F255" s="4"/>
      <c r="G255" s="4"/>
    </row>
    <row r="256" spans="1:7" s="3" customFormat="1" ht="12.75">
      <c r="A256" s="126"/>
      <c r="B256" s="126"/>
      <c r="D256" s="4"/>
      <c r="E256" s="4"/>
      <c r="F256" s="4"/>
      <c r="G256" s="4"/>
    </row>
    <row r="257" spans="1:7" s="3" customFormat="1" ht="12.75">
      <c r="A257" s="126"/>
      <c r="B257" s="126"/>
      <c r="D257" s="4"/>
      <c r="E257" s="4"/>
      <c r="F257" s="4"/>
      <c r="G257" s="4"/>
    </row>
    <row r="258" spans="1:7" s="3" customFormat="1" ht="12.75">
      <c r="A258" s="126"/>
      <c r="B258" s="126"/>
      <c r="D258" s="4"/>
      <c r="E258" s="4"/>
      <c r="F258" s="4"/>
      <c r="G258" s="4"/>
    </row>
    <row r="259" spans="1:7" s="3" customFormat="1" ht="12.75">
      <c r="A259" s="126"/>
      <c r="B259" s="126"/>
      <c r="D259" s="4"/>
      <c r="E259" s="4"/>
      <c r="F259" s="4"/>
      <c r="G259" s="4"/>
    </row>
    <row r="260" spans="1:7" s="3" customFormat="1" ht="12.75">
      <c r="A260" s="126"/>
      <c r="B260" s="126"/>
      <c r="D260" s="4"/>
      <c r="E260" s="4"/>
      <c r="F260" s="4"/>
      <c r="G260" s="4"/>
    </row>
    <row r="261" spans="1:7" s="3" customFormat="1" ht="12.75">
      <c r="A261" s="126"/>
      <c r="B261" s="126"/>
      <c r="D261" s="4"/>
      <c r="E261" s="4"/>
      <c r="F261" s="4"/>
      <c r="G261" s="4"/>
    </row>
    <row r="262" spans="1:7" s="3" customFormat="1" ht="12.75">
      <c r="A262" s="126"/>
      <c r="B262" s="126"/>
      <c r="D262" s="4"/>
      <c r="E262" s="4"/>
      <c r="F262" s="4"/>
      <c r="G262" s="4"/>
    </row>
    <row r="263" spans="1:7" s="3" customFormat="1" ht="12.75">
      <c r="A263" s="126"/>
      <c r="B263" s="126"/>
      <c r="D263" s="4"/>
      <c r="E263" s="4"/>
      <c r="F263" s="4"/>
      <c r="G263" s="4"/>
    </row>
    <row r="264" spans="1:7" s="3" customFormat="1" ht="12.75">
      <c r="A264" s="126"/>
      <c r="B264" s="126"/>
      <c r="D264" s="4"/>
      <c r="E264" s="4"/>
      <c r="F264" s="4"/>
      <c r="G264" s="4"/>
    </row>
    <row r="265" spans="1:7" s="3" customFormat="1" ht="12.75">
      <c r="A265" s="126"/>
      <c r="B265" s="126"/>
      <c r="D265" s="4"/>
      <c r="E265" s="4"/>
      <c r="F265" s="4"/>
      <c r="G265" s="4"/>
    </row>
    <row r="266" spans="1:7" s="3" customFormat="1" ht="12.75">
      <c r="A266" s="126"/>
      <c r="B266" s="126"/>
      <c r="D266" s="4"/>
      <c r="E266" s="4"/>
      <c r="F266" s="4"/>
      <c r="G266" s="4"/>
    </row>
    <row r="267" spans="1:7" s="3" customFormat="1" ht="12.75">
      <c r="A267" s="126"/>
      <c r="B267" s="126"/>
      <c r="D267" s="4"/>
      <c r="E267" s="4"/>
      <c r="F267" s="4"/>
      <c r="G267" s="4"/>
    </row>
    <row r="268" spans="1:7" s="3" customFormat="1" ht="12.75">
      <c r="A268" s="126"/>
      <c r="B268" s="126"/>
      <c r="D268" s="4"/>
      <c r="E268" s="4"/>
      <c r="F268" s="4"/>
      <c r="G268" s="4"/>
    </row>
    <row r="269" spans="1:7" s="3" customFormat="1" ht="12.75">
      <c r="A269" s="126"/>
      <c r="B269" s="126"/>
      <c r="D269" s="4"/>
      <c r="E269" s="4"/>
      <c r="F269" s="4"/>
      <c r="G269" s="4"/>
    </row>
    <row r="270" spans="1:7" s="3" customFormat="1" ht="12.75">
      <c r="A270" s="126"/>
      <c r="B270" s="126"/>
      <c r="D270" s="4"/>
      <c r="E270" s="4"/>
      <c r="F270" s="4"/>
      <c r="G270" s="4"/>
    </row>
    <row r="271" spans="1:7" s="3" customFormat="1" ht="12.75">
      <c r="A271" s="126"/>
      <c r="B271" s="126"/>
      <c r="D271" s="4"/>
      <c r="E271" s="4"/>
      <c r="F271" s="4"/>
      <c r="G271" s="4"/>
    </row>
    <row r="272" spans="1:7" s="3" customFormat="1" ht="12.75">
      <c r="A272" s="126"/>
      <c r="B272" s="126"/>
      <c r="D272" s="4"/>
      <c r="E272" s="4"/>
      <c r="F272" s="4"/>
      <c r="G272" s="4"/>
    </row>
    <row r="273" spans="1:7" s="3" customFormat="1" ht="12.75">
      <c r="A273" s="126"/>
      <c r="B273" s="126"/>
      <c r="D273" s="4"/>
      <c r="E273" s="4"/>
      <c r="F273" s="4"/>
      <c r="G273" s="4"/>
    </row>
    <row r="274" spans="1:7" s="3" customFormat="1" ht="12.75">
      <c r="A274" s="126"/>
      <c r="B274" s="126"/>
      <c r="D274" s="4"/>
      <c r="E274" s="4"/>
      <c r="F274" s="4"/>
      <c r="G274" s="4"/>
    </row>
    <row r="275" spans="1:7" s="3" customFormat="1" ht="12.75">
      <c r="A275" s="126"/>
      <c r="B275" s="126"/>
      <c r="D275" s="4"/>
      <c r="E275" s="4"/>
      <c r="F275" s="4"/>
      <c r="G275" s="4"/>
    </row>
    <row r="276" spans="1:7" s="3" customFormat="1" ht="12.75">
      <c r="A276" s="126"/>
      <c r="B276" s="126"/>
      <c r="D276" s="4"/>
      <c r="E276" s="4"/>
      <c r="F276" s="4"/>
      <c r="G276" s="4"/>
    </row>
    <row r="277" spans="1:7" s="3" customFormat="1" ht="12.75">
      <c r="A277" s="126"/>
      <c r="B277" s="126"/>
      <c r="D277" s="4"/>
      <c r="E277" s="4"/>
      <c r="F277" s="4"/>
      <c r="G277" s="4"/>
    </row>
    <row r="278" spans="1:7" s="3" customFormat="1" ht="12.75">
      <c r="A278" s="126"/>
      <c r="B278" s="126"/>
      <c r="D278" s="4"/>
      <c r="E278" s="4"/>
      <c r="F278" s="4"/>
      <c r="G278" s="4"/>
    </row>
    <row r="279" spans="1:7" s="3" customFormat="1" ht="12.75">
      <c r="A279" s="126"/>
      <c r="B279" s="126"/>
      <c r="D279" s="4"/>
      <c r="E279" s="4"/>
      <c r="F279" s="4"/>
      <c r="G279" s="4"/>
    </row>
    <row r="280" spans="1:7" s="3" customFormat="1" ht="12.75">
      <c r="A280" s="126"/>
      <c r="B280" s="126"/>
      <c r="D280" s="4"/>
      <c r="E280" s="4"/>
      <c r="F280" s="4"/>
      <c r="G280" s="4"/>
    </row>
    <row r="281" spans="1:7" s="3" customFormat="1" ht="12.75">
      <c r="A281" s="126"/>
      <c r="B281" s="126"/>
      <c r="D281" s="4"/>
      <c r="E281" s="4"/>
      <c r="F281" s="4"/>
      <c r="G281" s="4"/>
    </row>
    <row r="282" spans="1:7" s="3" customFormat="1" ht="12.75">
      <c r="A282" s="126"/>
      <c r="B282" s="126"/>
      <c r="D282" s="4"/>
      <c r="E282" s="4"/>
      <c r="F282" s="4"/>
      <c r="G282" s="4"/>
    </row>
    <row r="283" spans="1:7" s="3" customFormat="1" ht="12.75">
      <c r="A283" s="126"/>
      <c r="B283" s="126"/>
      <c r="D283" s="4"/>
      <c r="E283" s="4"/>
      <c r="F283" s="4"/>
      <c r="G283" s="4"/>
    </row>
    <row r="284" spans="1:7" s="3" customFormat="1" ht="12.75">
      <c r="A284" s="126"/>
      <c r="B284" s="126"/>
      <c r="D284" s="4"/>
      <c r="E284" s="4"/>
      <c r="F284" s="4"/>
      <c r="G284" s="4"/>
    </row>
    <row r="285" spans="1:7" s="3" customFormat="1" ht="12.75">
      <c r="A285" s="126"/>
      <c r="B285" s="126"/>
      <c r="D285" s="4"/>
      <c r="E285" s="4"/>
      <c r="F285" s="4"/>
      <c r="G285" s="4"/>
    </row>
    <row r="286" spans="1:7" s="3" customFormat="1" ht="12.75">
      <c r="A286" s="126"/>
      <c r="B286" s="126"/>
      <c r="D286" s="4"/>
      <c r="E286" s="4"/>
      <c r="F286" s="4"/>
      <c r="G286" s="4"/>
    </row>
    <row r="287" spans="1:7" s="3" customFormat="1" ht="12.75">
      <c r="A287" s="126"/>
      <c r="B287" s="126"/>
      <c r="D287" s="4"/>
      <c r="E287" s="4"/>
      <c r="F287" s="4"/>
      <c r="G287" s="4"/>
    </row>
    <row r="288" spans="1:7" s="3" customFormat="1" ht="12.75">
      <c r="A288" s="126"/>
      <c r="B288" s="126"/>
      <c r="D288" s="4"/>
      <c r="E288" s="4"/>
      <c r="F288" s="4"/>
      <c r="G288" s="4"/>
    </row>
    <row r="289" spans="1:7" s="3" customFormat="1" ht="12.75">
      <c r="A289" s="126"/>
      <c r="B289" s="126"/>
      <c r="D289" s="4"/>
      <c r="E289" s="4"/>
      <c r="F289" s="4"/>
      <c r="G289" s="4"/>
    </row>
    <row r="290" spans="1:7" s="3" customFormat="1" ht="12.75">
      <c r="A290" s="126"/>
      <c r="B290" s="126"/>
      <c r="D290" s="4"/>
      <c r="E290" s="4"/>
      <c r="F290" s="4"/>
      <c r="G290" s="4"/>
    </row>
    <row r="291" spans="1:7" s="3" customFormat="1" ht="12.75">
      <c r="A291" s="126"/>
      <c r="B291" s="126"/>
      <c r="D291" s="4"/>
      <c r="E291" s="4"/>
      <c r="F291" s="4"/>
      <c r="G291" s="4"/>
    </row>
    <row r="292" spans="1:7" s="3" customFormat="1" ht="12.75">
      <c r="A292" s="126"/>
      <c r="B292" s="126"/>
      <c r="D292" s="4"/>
      <c r="E292" s="4"/>
      <c r="F292" s="4"/>
      <c r="G292" s="4"/>
    </row>
    <row r="293" spans="1:7" s="3" customFormat="1" ht="12.75">
      <c r="A293" s="126"/>
      <c r="B293" s="126"/>
      <c r="D293" s="4"/>
      <c r="E293" s="4"/>
      <c r="F293" s="4"/>
      <c r="G293" s="4"/>
    </row>
    <row r="294" spans="1:7" s="3" customFormat="1" ht="12.75">
      <c r="A294" s="126"/>
      <c r="B294" s="126"/>
      <c r="D294" s="4"/>
      <c r="E294" s="4"/>
      <c r="F294" s="4"/>
      <c r="G294" s="4"/>
    </row>
    <row r="295" spans="1:7" s="3" customFormat="1" ht="12.75">
      <c r="A295" s="126"/>
      <c r="B295" s="126"/>
      <c r="D295" s="4"/>
      <c r="E295" s="4"/>
      <c r="F295" s="4"/>
      <c r="G295" s="4"/>
    </row>
    <row r="296" spans="1:7" s="3" customFormat="1" ht="12.75">
      <c r="A296" s="126"/>
      <c r="B296" s="126"/>
      <c r="D296" s="4"/>
      <c r="E296" s="4"/>
      <c r="F296" s="4"/>
      <c r="G296" s="4"/>
    </row>
    <row r="297" spans="1:7" s="3" customFormat="1" ht="12.75">
      <c r="A297" s="126"/>
      <c r="B297" s="126"/>
      <c r="D297" s="4"/>
      <c r="E297" s="4"/>
      <c r="F297" s="4"/>
      <c r="G297" s="4"/>
    </row>
    <row r="298" spans="1:7" s="3" customFormat="1" ht="12.75">
      <c r="A298" s="126"/>
      <c r="B298" s="126"/>
      <c r="D298" s="4"/>
      <c r="E298" s="4"/>
      <c r="F298" s="4"/>
      <c r="G298" s="4"/>
    </row>
    <row r="299" spans="1:7" s="3" customFormat="1" ht="12.75">
      <c r="A299" s="126"/>
      <c r="B299" s="126"/>
      <c r="D299" s="4"/>
      <c r="E299" s="4"/>
      <c r="F299" s="4"/>
      <c r="G299" s="4"/>
    </row>
    <row r="300" spans="1:7" s="3" customFormat="1" ht="12.75">
      <c r="A300" s="126"/>
      <c r="B300" s="126"/>
      <c r="D300" s="4"/>
      <c r="E300" s="4"/>
      <c r="F300" s="4"/>
      <c r="G300" s="4"/>
    </row>
    <row r="301" spans="1:7" s="3" customFormat="1" ht="12.75">
      <c r="A301" s="126"/>
      <c r="B301" s="126"/>
      <c r="D301" s="4"/>
      <c r="E301" s="4"/>
      <c r="F301" s="4"/>
      <c r="G301" s="4"/>
    </row>
    <row r="302" spans="1:7" s="3" customFormat="1" ht="12.75">
      <c r="A302" s="126"/>
      <c r="B302" s="126"/>
      <c r="D302" s="4"/>
      <c r="E302" s="4"/>
      <c r="F302" s="4"/>
      <c r="G302" s="4"/>
    </row>
    <row r="303" spans="1:7" s="3" customFormat="1" ht="12.75">
      <c r="A303" s="126"/>
      <c r="B303" s="126"/>
      <c r="D303" s="4"/>
      <c r="E303" s="4"/>
      <c r="F303" s="4"/>
      <c r="G303" s="4"/>
    </row>
    <row r="304" spans="1:7" s="3" customFormat="1" ht="12.75">
      <c r="A304" s="126"/>
      <c r="B304" s="126"/>
      <c r="D304" s="4"/>
      <c r="E304" s="4"/>
      <c r="F304" s="4"/>
      <c r="G304" s="4"/>
    </row>
    <row r="305" spans="1:7" s="3" customFormat="1" ht="12.75">
      <c r="A305" s="126"/>
      <c r="B305" s="126"/>
      <c r="D305" s="4"/>
      <c r="E305" s="4"/>
      <c r="F305" s="4"/>
      <c r="G305" s="4"/>
    </row>
    <row r="306" spans="1:7" s="3" customFormat="1" ht="12.75">
      <c r="A306" s="126"/>
      <c r="B306" s="126"/>
      <c r="D306" s="4"/>
      <c r="E306" s="4"/>
      <c r="F306" s="4"/>
      <c r="G306" s="4"/>
    </row>
    <row r="307" spans="1:7" s="3" customFormat="1" ht="12.75">
      <c r="A307" s="126"/>
      <c r="B307" s="126"/>
      <c r="D307" s="4"/>
      <c r="E307" s="4"/>
      <c r="F307" s="4"/>
      <c r="G307" s="4"/>
    </row>
    <row r="308" spans="1:7" s="3" customFormat="1" ht="12.75">
      <c r="A308" s="126"/>
      <c r="B308" s="126"/>
      <c r="D308" s="4"/>
      <c r="E308" s="4"/>
      <c r="F308" s="4"/>
      <c r="G308" s="4"/>
    </row>
    <row r="309" spans="1:7" s="3" customFormat="1" ht="12.75">
      <c r="A309" s="126"/>
      <c r="B309" s="126"/>
      <c r="D309" s="4"/>
      <c r="E309" s="4"/>
      <c r="F309" s="4"/>
      <c r="G309" s="4"/>
    </row>
    <row r="310" spans="1:7" s="3" customFormat="1" ht="12.75">
      <c r="A310" s="126"/>
      <c r="B310" s="126"/>
      <c r="D310" s="4"/>
      <c r="E310" s="4"/>
      <c r="F310" s="4"/>
      <c r="G310" s="4"/>
    </row>
    <row r="311" spans="1:7" s="3" customFormat="1" ht="12.75">
      <c r="A311" s="126"/>
      <c r="B311" s="126"/>
      <c r="D311" s="4"/>
      <c r="E311" s="4"/>
      <c r="F311" s="4"/>
      <c r="G311" s="4"/>
    </row>
    <row r="312" spans="1:7" s="3" customFormat="1" ht="12.75">
      <c r="A312" s="126"/>
      <c r="B312" s="126"/>
      <c r="D312" s="4"/>
      <c r="E312" s="4"/>
      <c r="F312" s="4"/>
      <c r="G312" s="4"/>
    </row>
    <row r="313" spans="1:7" s="3" customFormat="1" ht="12.75">
      <c r="A313" s="126"/>
      <c r="B313" s="126"/>
      <c r="D313" s="4"/>
      <c r="E313" s="4"/>
      <c r="F313" s="4"/>
      <c r="G313" s="4"/>
    </row>
    <row r="314" spans="1:7" s="3" customFormat="1" ht="12.75">
      <c r="A314" s="126"/>
      <c r="B314" s="126"/>
      <c r="D314" s="4"/>
      <c r="E314" s="4"/>
      <c r="F314" s="4"/>
      <c r="G314" s="4"/>
    </row>
    <row r="315" spans="1:7" s="3" customFormat="1" ht="12.75">
      <c r="A315" s="126"/>
      <c r="B315" s="126"/>
      <c r="D315" s="4"/>
      <c r="E315" s="4"/>
      <c r="F315" s="4"/>
      <c r="G315" s="4"/>
    </row>
    <row r="316" spans="1:7" s="3" customFormat="1" ht="12.75">
      <c r="A316" s="126"/>
      <c r="B316" s="126"/>
      <c r="D316" s="4"/>
      <c r="E316" s="4"/>
      <c r="F316" s="4"/>
      <c r="G316" s="4"/>
    </row>
    <row r="317" spans="1:7" s="3" customFormat="1" ht="12.75">
      <c r="A317" s="126"/>
      <c r="B317" s="126"/>
      <c r="D317" s="4"/>
      <c r="E317" s="4"/>
      <c r="F317" s="4"/>
      <c r="G317" s="4"/>
    </row>
    <row r="318" spans="1:7" s="3" customFormat="1" ht="12.75">
      <c r="A318" s="126"/>
      <c r="B318" s="126"/>
      <c r="D318" s="4"/>
      <c r="E318" s="4"/>
      <c r="F318" s="4"/>
      <c r="G318" s="4"/>
    </row>
    <row r="319" spans="1:7" s="3" customFormat="1" ht="12.75">
      <c r="A319" s="126"/>
      <c r="B319" s="126"/>
      <c r="D319" s="4"/>
      <c r="E319" s="4"/>
      <c r="F319" s="4"/>
      <c r="G319" s="4"/>
    </row>
    <row r="320" spans="1:7" s="3" customFormat="1" ht="12.75">
      <c r="A320" s="126"/>
      <c r="B320" s="126"/>
      <c r="D320" s="4"/>
      <c r="E320" s="4"/>
      <c r="F320" s="4"/>
      <c r="G320" s="4"/>
    </row>
    <row r="321" spans="1:7" s="3" customFormat="1" ht="12.75">
      <c r="A321" s="126"/>
      <c r="B321" s="126"/>
      <c r="D321" s="4"/>
      <c r="E321" s="4"/>
      <c r="F321" s="4"/>
      <c r="G321" s="4"/>
    </row>
  </sheetData>
  <sheetProtection/>
  <mergeCells count="3">
    <mergeCell ref="A2:C2"/>
    <mergeCell ref="A3:C3"/>
    <mergeCell ref="A1:I1"/>
  </mergeCells>
  <printOptions horizontalCentered="1"/>
  <pageMargins left="0.03937007874015748" right="0.03937007874015748" top="0.5905511811023623" bottom="0.5905511811023623" header="0.5118110236220472" footer="0.5118110236220472"/>
  <pageSetup firstPageNumber="620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4.00390625" style="126" bestFit="1" customWidth="1"/>
    <col min="2" max="2" width="4.421875" style="141" bestFit="1" customWidth="1"/>
    <col min="3" max="3" width="47.421875" style="0" customWidth="1"/>
    <col min="4" max="4" width="12.00390625" style="88" customWidth="1"/>
    <col min="5" max="5" width="14.28125" style="88" customWidth="1"/>
    <col min="6" max="6" width="13.421875" style="88" customWidth="1"/>
    <col min="7" max="7" width="11.8515625" style="88" customWidth="1"/>
    <col min="8" max="9" width="8.140625" style="0" customWidth="1"/>
  </cols>
  <sheetData>
    <row r="1" spans="1:9" s="22" customFormat="1" ht="30" customHeight="1">
      <c r="A1" s="317" t="s">
        <v>37</v>
      </c>
      <c r="B1" s="317"/>
      <c r="C1" s="317"/>
      <c r="D1" s="317"/>
      <c r="E1" s="317"/>
      <c r="F1" s="317"/>
      <c r="G1" s="317"/>
      <c r="H1" s="317"/>
      <c r="I1" s="317"/>
    </row>
    <row r="2" spans="1:9" s="3" customFormat="1" ht="29.25" customHeight="1">
      <c r="A2" s="325" t="s">
        <v>280</v>
      </c>
      <c r="B2" s="325"/>
      <c r="C2" s="325"/>
      <c r="D2" s="129" t="s">
        <v>296</v>
      </c>
      <c r="E2" s="129" t="s">
        <v>291</v>
      </c>
      <c r="F2" s="129" t="s">
        <v>285</v>
      </c>
      <c r="G2" s="310" t="s">
        <v>297</v>
      </c>
      <c r="H2" s="130" t="s">
        <v>281</v>
      </c>
      <c r="I2" s="130" t="s">
        <v>281</v>
      </c>
    </row>
    <row r="3" spans="1:9" s="3" customFormat="1" ht="13.5" customHeight="1">
      <c r="A3" s="328">
        <v>1</v>
      </c>
      <c r="B3" s="328"/>
      <c r="C3" s="328"/>
      <c r="D3" s="312">
        <v>2</v>
      </c>
      <c r="E3" s="312">
        <v>3</v>
      </c>
      <c r="F3" s="312">
        <v>4</v>
      </c>
      <c r="G3" s="313">
        <v>5</v>
      </c>
      <c r="H3" s="314" t="s">
        <v>286</v>
      </c>
      <c r="I3" s="314" t="s">
        <v>287</v>
      </c>
    </row>
    <row r="4" spans="1:11" s="27" customFormat="1" ht="22.5" customHeight="1">
      <c r="A4" s="201"/>
      <c r="B4" s="166"/>
      <c r="C4" s="275" t="s">
        <v>63</v>
      </c>
      <c r="D4" s="176">
        <f>D5-D24</f>
        <v>153456474.79999998</v>
      </c>
      <c r="E4" s="176">
        <f>E5-E24</f>
        <v>0</v>
      </c>
      <c r="F4" s="176">
        <f>F5-F24</f>
        <v>0</v>
      </c>
      <c r="G4" s="176">
        <f>G5-G24</f>
        <v>4493625.290000001</v>
      </c>
      <c r="H4" s="198">
        <f aca="true" t="shared" si="0" ref="H4:H23">G4/D4*100</f>
        <v>2.9282735028655837</v>
      </c>
      <c r="I4" s="198" t="s">
        <v>233</v>
      </c>
      <c r="K4" s="176"/>
    </row>
    <row r="5" spans="1:11" s="27" customFormat="1" ht="15" customHeight="1">
      <c r="A5" s="166">
        <v>8</v>
      </c>
      <c r="B5" s="161"/>
      <c r="C5" s="27" t="s">
        <v>29</v>
      </c>
      <c r="D5" s="176">
        <f>D6+D21</f>
        <v>158795408.35</v>
      </c>
      <c r="E5" s="176">
        <f>E6+E18+E21</f>
        <v>10115000</v>
      </c>
      <c r="F5" s="176">
        <f>F6+F18+F21</f>
        <v>10115000</v>
      </c>
      <c r="G5" s="176">
        <f>G6+G18+G21</f>
        <v>5971526.73</v>
      </c>
      <c r="H5" s="175">
        <f t="shared" si="0"/>
        <v>3.760515994793876</v>
      </c>
      <c r="I5" s="175">
        <f aca="true" t="shared" si="1" ref="I5:I34">G5/F5*100</f>
        <v>59.036349283242714</v>
      </c>
      <c r="K5" s="176"/>
    </row>
    <row r="6" spans="1:11" s="27" customFormat="1" ht="13.5" customHeight="1">
      <c r="A6" s="166">
        <v>81</v>
      </c>
      <c r="B6" s="161"/>
      <c r="C6" s="27" t="s">
        <v>251</v>
      </c>
      <c r="D6" s="176">
        <f>D11+D14</f>
        <v>9131408.35</v>
      </c>
      <c r="E6" s="176">
        <f>E7+E9+E11+E14</f>
        <v>10115000</v>
      </c>
      <c r="F6" s="176">
        <f>F7+F9+F11+F14</f>
        <v>10115000</v>
      </c>
      <c r="G6" s="176">
        <f>G7+G9+G11+G14</f>
        <v>5971526.73</v>
      </c>
      <c r="H6" s="175">
        <f t="shared" si="0"/>
        <v>65.3954625739632</v>
      </c>
      <c r="I6" s="175">
        <f t="shared" si="1"/>
        <v>59.036349283242714</v>
      </c>
      <c r="K6" s="176"/>
    </row>
    <row r="7" spans="1:11" s="27" customFormat="1" ht="25.5" hidden="1">
      <c r="A7" s="166"/>
      <c r="B7" s="161"/>
      <c r="C7" s="24" t="s">
        <v>240</v>
      </c>
      <c r="D7" s="176">
        <v>0</v>
      </c>
      <c r="E7" s="176">
        <f>E8</f>
        <v>0</v>
      </c>
      <c r="F7" s="176">
        <f>F8</f>
        <v>0</v>
      </c>
      <c r="G7" s="176">
        <f>G8</f>
        <v>0</v>
      </c>
      <c r="H7" s="198" t="e">
        <f t="shared" si="0"/>
        <v>#DIV/0!</v>
      </c>
      <c r="I7" s="198" t="e">
        <f t="shared" si="1"/>
        <v>#DIV/0!</v>
      </c>
      <c r="K7" s="176"/>
    </row>
    <row r="8" spans="1:11" s="45" customFormat="1" ht="25.5" hidden="1">
      <c r="A8" s="202"/>
      <c r="B8" s="204">
        <v>8141</v>
      </c>
      <c r="C8" s="43" t="s">
        <v>241</v>
      </c>
      <c r="D8" s="157">
        <v>0</v>
      </c>
      <c r="E8" s="157">
        <v>0</v>
      </c>
      <c r="F8" s="157">
        <v>0</v>
      </c>
      <c r="G8" s="157">
        <v>0</v>
      </c>
      <c r="H8" s="174" t="e">
        <f t="shared" si="0"/>
        <v>#DIV/0!</v>
      </c>
      <c r="I8" s="174" t="e">
        <f t="shared" si="1"/>
        <v>#DIV/0!</v>
      </c>
      <c r="K8" s="176"/>
    </row>
    <row r="9" spans="1:11" s="27" customFormat="1" ht="24" customHeight="1" hidden="1">
      <c r="A9" s="166"/>
      <c r="B9" s="161"/>
      <c r="C9" s="24" t="s">
        <v>252</v>
      </c>
      <c r="D9" s="113">
        <v>0</v>
      </c>
      <c r="E9" s="113">
        <f>E10</f>
        <v>0</v>
      </c>
      <c r="F9" s="113">
        <f>F10</f>
        <v>0</v>
      </c>
      <c r="G9" s="113">
        <f>G10</f>
        <v>0</v>
      </c>
      <c r="H9" s="198" t="e">
        <f t="shared" si="0"/>
        <v>#DIV/0!</v>
      </c>
      <c r="I9" s="198" t="e">
        <f t="shared" si="1"/>
        <v>#DIV/0!</v>
      </c>
      <c r="K9" s="176"/>
    </row>
    <row r="10" spans="1:11" s="38" customFormat="1" ht="24" customHeight="1" hidden="1">
      <c r="A10" s="171"/>
      <c r="B10" s="40">
        <v>8153</v>
      </c>
      <c r="C10" s="43" t="s">
        <v>143</v>
      </c>
      <c r="D10" s="42">
        <v>0</v>
      </c>
      <c r="E10" s="42">
        <v>0</v>
      </c>
      <c r="F10" s="42">
        <v>0</v>
      </c>
      <c r="G10" s="42">
        <v>0</v>
      </c>
      <c r="H10" s="174" t="e">
        <f t="shared" si="0"/>
        <v>#DIV/0!</v>
      </c>
      <c r="I10" s="174" t="e">
        <f t="shared" si="1"/>
        <v>#DIV/0!</v>
      </c>
      <c r="K10" s="176"/>
    </row>
    <row r="11" spans="1:11" s="27" customFormat="1" ht="24" customHeight="1">
      <c r="A11" s="161">
        <v>816</v>
      </c>
      <c r="B11" s="161"/>
      <c r="C11" s="24" t="s">
        <v>151</v>
      </c>
      <c r="D11" s="113">
        <f>D12+D13</f>
        <v>8915315.35</v>
      </c>
      <c r="E11" s="113">
        <f>E12+E13</f>
        <v>9690000</v>
      </c>
      <c r="F11" s="113">
        <f>F12+F13</f>
        <v>9690000</v>
      </c>
      <c r="G11" s="113">
        <f>G12+G13</f>
        <v>5822301.73</v>
      </c>
      <c r="H11" s="175">
        <f t="shared" si="0"/>
        <v>65.30673903755968</v>
      </c>
      <c r="I11" s="175">
        <f t="shared" si="1"/>
        <v>60.08567316821466</v>
      </c>
      <c r="K11" s="176"/>
    </row>
    <row r="12" spans="1:11" s="38" customFormat="1" ht="24" customHeight="1">
      <c r="A12" s="162"/>
      <c r="B12" s="162">
        <v>8163</v>
      </c>
      <c r="C12" s="43" t="s">
        <v>142</v>
      </c>
      <c r="D12" s="42">
        <v>8701138.65</v>
      </c>
      <c r="E12" s="261">
        <v>9190000</v>
      </c>
      <c r="F12" s="261">
        <v>9190000</v>
      </c>
      <c r="G12" s="42">
        <v>5494817.03</v>
      </c>
      <c r="H12" s="173">
        <f t="shared" si="0"/>
        <v>63.15055133617483</v>
      </c>
      <c r="I12" s="265">
        <f t="shared" si="1"/>
        <v>59.791262568008705</v>
      </c>
      <c r="K12" s="176"/>
    </row>
    <row r="13" spans="1:11" s="38" customFormat="1" ht="12.75" customHeight="1">
      <c r="A13" s="162"/>
      <c r="B13" s="171">
        <v>8164</v>
      </c>
      <c r="C13" s="43" t="s">
        <v>163</v>
      </c>
      <c r="D13" s="42">
        <v>214176.7</v>
      </c>
      <c r="E13" s="261">
        <v>500000</v>
      </c>
      <c r="F13" s="261">
        <v>500000</v>
      </c>
      <c r="G13" s="42">
        <v>327484.7</v>
      </c>
      <c r="H13" s="173">
        <f t="shared" si="0"/>
        <v>152.9039806851072</v>
      </c>
      <c r="I13" s="265">
        <f t="shared" si="1"/>
        <v>65.49694000000001</v>
      </c>
      <c r="K13" s="176"/>
    </row>
    <row r="14" spans="1:11" s="37" customFormat="1" ht="13.5" customHeight="1">
      <c r="A14" s="109">
        <v>817</v>
      </c>
      <c r="B14" s="109"/>
      <c r="C14" s="205" t="s">
        <v>164</v>
      </c>
      <c r="D14" s="113">
        <f>D16+D17</f>
        <v>216093</v>
      </c>
      <c r="E14" s="113">
        <f>E15+E16+E17</f>
        <v>425000</v>
      </c>
      <c r="F14" s="113">
        <f>F15+F16+F17</f>
        <v>425000</v>
      </c>
      <c r="G14" s="113">
        <f>G15+G16+G17</f>
        <v>149225</v>
      </c>
      <c r="H14" s="175">
        <f t="shared" si="0"/>
        <v>69.05591573998232</v>
      </c>
      <c r="I14" s="175">
        <f t="shared" si="1"/>
        <v>35.11176470588235</v>
      </c>
      <c r="K14" s="176"/>
    </row>
    <row r="15" spans="1:11" s="38" customFormat="1" ht="13.5" customHeight="1" hidden="1">
      <c r="A15" s="171"/>
      <c r="B15" s="162">
        <v>8173</v>
      </c>
      <c r="C15" s="43" t="s">
        <v>165</v>
      </c>
      <c r="D15" s="42">
        <v>120000</v>
      </c>
      <c r="E15" s="42">
        <v>0</v>
      </c>
      <c r="F15" s="42">
        <v>0</v>
      </c>
      <c r="G15" s="42">
        <v>0</v>
      </c>
      <c r="H15" s="173">
        <f t="shared" si="0"/>
        <v>0</v>
      </c>
      <c r="I15" s="173" t="e">
        <f t="shared" si="1"/>
        <v>#DIV/0!</v>
      </c>
      <c r="K15" s="176"/>
    </row>
    <row r="16" spans="1:11" s="38" customFormat="1" ht="13.5" customHeight="1">
      <c r="A16" s="171"/>
      <c r="B16" s="162">
        <v>8174</v>
      </c>
      <c r="C16" s="43" t="s">
        <v>166</v>
      </c>
      <c r="D16" s="42">
        <v>71925</v>
      </c>
      <c r="E16" s="261">
        <v>25000</v>
      </c>
      <c r="F16" s="261">
        <v>25000</v>
      </c>
      <c r="G16" s="42">
        <v>24225</v>
      </c>
      <c r="H16" s="173">
        <f t="shared" si="0"/>
        <v>33.68091762252346</v>
      </c>
      <c r="I16" s="265">
        <f t="shared" si="1"/>
        <v>96.89999999999999</v>
      </c>
      <c r="K16" s="176"/>
    </row>
    <row r="17" spans="1:11" s="38" customFormat="1" ht="24" customHeight="1">
      <c r="A17" s="171"/>
      <c r="B17" s="162">
        <v>8176</v>
      </c>
      <c r="C17" s="43" t="s">
        <v>167</v>
      </c>
      <c r="D17" s="42">
        <v>144168</v>
      </c>
      <c r="E17" s="261">
        <v>400000</v>
      </c>
      <c r="F17" s="261">
        <v>400000</v>
      </c>
      <c r="G17" s="42">
        <v>125000</v>
      </c>
      <c r="H17" s="173">
        <f t="shared" si="0"/>
        <v>86.7044004217302</v>
      </c>
      <c r="I17" s="265">
        <f t="shared" si="1"/>
        <v>31.25</v>
      </c>
      <c r="K17" s="176"/>
    </row>
    <row r="18" spans="1:11" s="38" customFormat="1" ht="15" customHeight="1" hidden="1">
      <c r="A18" s="190">
        <v>82</v>
      </c>
      <c r="B18" s="109"/>
      <c r="C18" s="39" t="s">
        <v>212</v>
      </c>
      <c r="D18" s="113">
        <v>0</v>
      </c>
      <c r="E18" s="113">
        <f aca="true" t="shared" si="2" ref="E18:G19">E19</f>
        <v>0</v>
      </c>
      <c r="F18" s="113">
        <f t="shared" si="2"/>
        <v>0</v>
      </c>
      <c r="G18" s="113">
        <f>G19</f>
        <v>0</v>
      </c>
      <c r="H18" s="198" t="e">
        <f t="shared" si="0"/>
        <v>#DIV/0!</v>
      </c>
      <c r="I18" s="198" t="e">
        <f t="shared" si="1"/>
        <v>#DIV/0!</v>
      </c>
      <c r="K18" s="176"/>
    </row>
    <row r="19" spans="1:11" s="38" customFormat="1" ht="12.75" customHeight="1" hidden="1">
      <c r="A19" s="190"/>
      <c r="B19" s="109"/>
      <c r="C19" s="39" t="s">
        <v>213</v>
      </c>
      <c r="D19" s="113">
        <v>0</v>
      </c>
      <c r="E19" s="113">
        <f t="shared" si="2"/>
        <v>0</v>
      </c>
      <c r="F19" s="113">
        <f t="shared" si="2"/>
        <v>0</v>
      </c>
      <c r="G19" s="113">
        <f t="shared" si="2"/>
        <v>0</v>
      </c>
      <c r="H19" s="198" t="e">
        <f t="shared" si="0"/>
        <v>#DIV/0!</v>
      </c>
      <c r="I19" s="198" t="e">
        <f t="shared" si="1"/>
        <v>#DIV/0!</v>
      </c>
      <c r="K19" s="176"/>
    </row>
    <row r="20" spans="1:11" s="38" customFormat="1" ht="12.75" customHeight="1" hidden="1">
      <c r="A20" s="171"/>
      <c r="B20" s="162">
        <v>8211</v>
      </c>
      <c r="C20" s="43" t="s">
        <v>215</v>
      </c>
      <c r="D20" s="42">
        <v>0</v>
      </c>
      <c r="E20" s="42">
        <v>0</v>
      </c>
      <c r="F20" s="42">
        <v>0</v>
      </c>
      <c r="G20" s="42">
        <v>0</v>
      </c>
      <c r="H20" s="174" t="e">
        <f t="shared" si="0"/>
        <v>#DIV/0!</v>
      </c>
      <c r="I20" s="174" t="e">
        <f t="shared" si="1"/>
        <v>#DIV/0!</v>
      </c>
      <c r="K20" s="176"/>
    </row>
    <row r="21" spans="1:11" s="38" customFormat="1" ht="12.75" customHeight="1">
      <c r="A21" s="190">
        <v>85</v>
      </c>
      <c r="B21" s="109"/>
      <c r="C21" s="39" t="s">
        <v>236</v>
      </c>
      <c r="D21" s="113">
        <f>D22</f>
        <v>149664000</v>
      </c>
      <c r="E21" s="113">
        <f aca="true" t="shared" si="3" ref="E21:G22">E22</f>
        <v>0</v>
      </c>
      <c r="F21" s="113">
        <f t="shared" si="3"/>
        <v>0</v>
      </c>
      <c r="G21" s="113">
        <f t="shared" si="3"/>
        <v>0</v>
      </c>
      <c r="H21" s="198">
        <f t="shared" si="0"/>
        <v>0</v>
      </c>
      <c r="I21" s="198" t="s">
        <v>233</v>
      </c>
      <c r="K21" s="176"/>
    </row>
    <row r="22" spans="1:11" s="38" customFormat="1" ht="12.75" customHeight="1">
      <c r="A22" s="109">
        <v>851</v>
      </c>
      <c r="B22" s="109"/>
      <c r="C22" s="39" t="s">
        <v>237</v>
      </c>
      <c r="D22" s="113">
        <f>D23</f>
        <v>149664000</v>
      </c>
      <c r="E22" s="113">
        <f t="shared" si="3"/>
        <v>0</v>
      </c>
      <c r="F22" s="113">
        <f t="shared" si="3"/>
        <v>0</v>
      </c>
      <c r="G22" s="113">
        <f t="shared" si="3"/>
        <v>0</v>
      </c>
      <c r="H22" s="198">
        <f t="shared" si="0"/>
        <v>0</v>
      </c>
      <c r="I22" s="198" t="s">
        <v>233</v>
      </c>
      <c r="K22" s="176"/>
    </row>
    <row r="23" spans="1:11" s="38" customFormat="1" ht="12.75" customHeight="1">
      <c r="A23" s="171"/>
      <c r="B23" s="162">
        <v>8511</v>
      </c>
      <c r="C23" s="43" t="s">
        <v>238</v>
      </c>
      <c r="D23" s="42">
        <v>149664000</v>
      </c>
      <c r="E23" s="261">
        <v>0</v>
      </c>
      <c r="F23" s="261">
        <v>0</v>
      </c>
      <c r="G23" s="42">
        <v>0</v>
      </c>
      <c r="H23" s="174">
        <f t="shared" si="0"/>
        <v>0</v>
      </c>
      <c r="I23" s="266" t="s">
        <v>233</v>
      </c>
      <c r="K23" s="176"/>
    </row>
    <row r="24" spans="1:11" s="3" customFormat="1" ht="19.5" customHeight="1">
      <c r="A24" s="125">
        <v>5</v>
      </c>
      <c r="B24" s="164"/>
      <c r="C24" s="20" t="s">
        <v>292</v>
      </c>
      <c r="D24" s="170">
        <f>D25</f>
        <v>5338933.55</v>
      </c>
      <c r="E24" s="170">
        <f>E25+E35</f>
        <v>10115000</v>
      </c>
      <c r="F24" s="170">
        <f>F25+F35</f>
        <v>10115000</v>
      </c>
      <c r="G24" s="170">
        <f>G25+G35</f>
        <v>1477901.44</v>
      </c>
      <c r="H24" s="175">
        <f>G24/D24*100</f>
        <v>27.681585210964087</v>
      </c>
      <c r="I24" s="175">
        <f t="shared" si="1"/>
        <v>14.610988037567967</v>
      </c>
      <c r="K24" s="176"/>
    </row>
    <row r="25" spans="1:11" s="3" customFormat="1" ht="13.5" customHeight="1">
      <c r="A25" s="125">
        <v>51</v>
      </c>
      <c r="B25" s="164"/>
      <c r="C25" s="2" t="s">
        <v>31</v>
      </c>
      <c r="D25" s="170">
        <f>D26+D30+D33</f>
        <v>5338933.55</v>
      </c>
      <c r="E25" s="170">
        <f>E26+E30+E33+E28</f>
        <v>10115000</v>
      </c>
      <c r="F25" s="170">
        <f>F26+F30+F33+F28</f>
        <v>10115000</v>
      </c>
      <c r="G25" s="170">
        <f>G26+G30+G33+G28</f>
        <v>1477901.44</v>
      </c>
      <c r="H25" s="175">
        <f>G25/D25*100</f>
        <v>27.681585210964087</v>
      </c>
      <c r="I25" s="175">
        <f t="shared" si="1"/>
        <v>14.610988037567967</v>
      </c>
      <c r="K25" s="176"/>
    </row>
    <row r="26" spans="1:11" s="35" customFormat="1" ht="13.5" customHeight="1">
      <c r="A26" s="209">
        <v>514</v>
      </c>
      <c r="B26" s="165"/>
      <c r="C26" s="206" t="s">
        <v>93</v>
      </c>
      <c r="D26" s="113">
        <f>D27</f>
        <v>0</v>
      </c>
      <c r="E26" s="113">
        <f>E27</f>
        <v>4415000</v>
      </c>
      <c r="F26" s="113">
        <f>F27</f>
        <v>4415000</v>
      </c>
      <c r="G26" s="113">
        <f>G27</f>
        <v>0</v>
      </c>
      <c r="H26" s="198" t="s">
        <v>233</v>
      </c>
      <c r="I26" s="198">
        <f t="shared" si="1"/>
        <v>0</v>
      </c>
      <c r="K26" s="176"/>
    </row>
    <row r="27" spans="1:11" s="38" customFormat="1" ht="13.5" customHeight="1" hidden="1">
      <c r="A27" s="162"/>
      <c r="B27" s="162">
        <v>5141</v>
      </c>
      <c r="C27" s="186" t="s">
        <v>92</v>
      </c>
      <c r="D27" s="42">
        <v>0</v>
      </c>
      <c r="E27" s="261">
        <v>4415000</v>
      </c>
      <c r="F27" s="261">
        <v>4415000</v>
      </c>
      <c r="G27" s="42">
        <v>0</v>
      </c>
      <c r="H27" s="174" t="s">
        <v>233</v>
      </c>
      <c r="I27" s="266">
        <f t="shared" si="1"/>
        <v>0</v>
      </c>
      <c r="K27" s="176"/>
    </row>
    <row r="28" spans="1:11" s="38" customFormat="1" ht="25.5" hidden="1">
      <c r="A28" s="109">
        <v>515</v>
      </c>
      <c r="B28" s="109"/>
      <c r="C28" s="192" t="s">
        <v>239</v>
      </c>
      <c r="D28" s="113">
        <v>7200000</v>
      </c>
      <c r="E28" s="113">
        <f>E29</f>
        <v>0</v>
      </c>
      <c r="F28" s="113">
        <f>F29</f>
        <v>0</v>
      </c>
      <c r="G28" s="113">
        <f>G29</f>
        <v>0</v>
      </c>
      <c r="H28" s="198">
        <f>G28/D28*100</f>
        <v>0</v>
      </c>
      <c r="I28" s="198" t="e">
        <f t="shared" si="1"/>
        <v>#DIV/0!</v>
      </c>
      <c r="K28" s="176"/>
    </row>
    <row r="29" spans="1:11" s="38" customFormat="1" ht="13.5" customHeight="1" hidden="1">
      <c r="A29" s="162"/>
      <c r="B29" s="162">
        <v>5153</v>
      </c>
      <c r="C29" s="207" t="s">
        <v>169</v>
      </c>
      <c r="D29" s="42">
        <v>7200000</v>
      </c>
      <c r="E29" s="42">
        <v>0</v>
      </c>
      <c r="F29" s="42">
        <v>0</v>
      </c>
      <c r="G29" s="42">
        <v>0</v>
      </c>
      <c r="H29" s="174">
        <f>G29/D29*100</f>
        <v>0</v>
      </c>
      <c r="I29" s="174" t="e">
        <f t="shared" si="1"/>
        <v>#DIV/0!</v>
      </c>
      <c r="K29" s="176"/>
    </row>
    <row r="30" spans="1:11" s="3" customFormat="1" ht="25.5">
      <c r="A30" s="203">
        <v>516</v>
      </c>
      <c r="B30" s="163"/>
      <c r="C30" s="205" t="s">
        <v>144</v>
      </c>
      <c r="D30" s="113">
        <f>D31</f>
        <v>5338933.55</v>
      </c>
      <c r="E30" s="113">
        <f>SUM(E31:E32)</f>
        <v>3700000</v>
      </c>
      <c r="F30" s="113">
        <f>SUM(F31:F32)</f>
        <v>3700000</v>
      </c>
      <c r="G30" s="113">
        <f>SUM(G31:G32)</f>
        <v>1477901.44</v>
      </c>
      <c r="H30" s="175">
        <f>G30/D30*100</f>
        <v>27.681585210964087</v>
      </c>
      <c r="I30" s="175">
        <f t="shared" si="1"/>
        <v>39.943282162162156</v>
      </c>
      <c r="K30" s="176"/>
    </row>
    <row r="31" spans="1:11" s="38" customFormat="1" ht="13.5" customHeight="1">
      <c r="A31" s="162"/>
      <c r="B31" s="162">
        <v>5163</v>
      </c>
      <c r="C31" s="186" t="s">
        <v>145</v>
      </c>
      <c r="D31" s="42">
        <v>5338933.55</v>
      </c>
      <c r="E31" s="261">
        <v>3700000</v>
      </c>
      <c r="F31" s="261">
        <v>3700000</v>
      </c>
      <c r="G31" s="42">
        <v>1477901.44</v>
      </c>
      <c r="H31" s="173">
        <f>G31/D31*100</f>
        <v>27.681585210964087</v>
      </c>
      <c r="I31" s="265">
        <f t="shared" si="1"/>
        <v>39.943282162162156</v>
      </c>
      <c r="K31" s="176"/>
    </row>
    <row r="32" spans="1:11" s="38" customFormat="1" ht="13.5" customHeight="1" hidden="1">
      <c r="A32" s="162"/>
      <c r="B32" s="162">
        <v>5164</v>
      </c>
      <c r="C32" s="186" t="s">
        <v>170</v>
      </c>
      <c r="D32" s="42">
        <v>0</v>
      </c>
      <c r="E32" s="42">
        <v>0</v>
      </c>
      <c r="F32" s="42">
        <v>0</v>
      </c>
      <c r="G32" s="42">
        <v>0</v>
      </c>
      <c r="H32" s="173" t="e">
        <f>G32/D32*100</f>
        <v>#DIV/0!</v>
      </c>
      <c r="I32" s="173" t="e">
        <f t="shared" si="1"/>
        <v>#DIV/0!</v>
      </c>
      <c r="K32" s="176"/>
    </row>
    <row r="33" spans="1:11" s="3" customFormat="1" ht="13.5" customHeight="1">
      <c r="A33" s="161">
        <v>517</v>
      </c>
      <c r="B33" s="163"/>
      <c r="C33" s="208" t="s">
        <v>90</v>
      </c>
      <c r="D33" s="113">
        <f>D34</f>
        <v>0</v>
      </c>
      <c r="E33" s="113">
        <f>SUM(E34:E34)</f>
        <v>2000000</v>
      </c>
      <c r="F33" s="113">
        <f>SUM(F34:F34)</f>
        <v>2000000</v>
      </c>
      <c r="G33" s="113">
        <f>SUM(G34:G34)</f>
        <v>0</v>
      </c>
      <c r="H33" s="198" t="s">
        <v>233</v>
      </c>
      <c r="I33" s="198">
        <f t="shared" si="1"/>
        <v>0</v>
      </c>
      <c r="K33" s="176"/>
    </row>
    <row r="34" spans="1:9" s="45" customFormat="1" ht="13.5" customHeight="1" hidden="1">
      <c r="A34" s="202"/>
      <c r="B34" s="204">
        <v>5172</v>
      </c>
      <c r="C34" s="42" t="s">
        <v>178</v>
      </c>
      <c r="D34" s="42">
        <v>0</v>
      </c>
      <c r="E34" s="261">
        <v>2000000</v>
      </c>
      <c r="F34" s="261">
        <v>2000000</v>
      </c>
      <c r="G34" s="42">
        <v>0</v>
      </c>
      <c r="H34" s="174" t="s">
        <v>233</v>
      </c>
      <c r="I34" s="174">
        <f t="shared" si="1"/>
        <v>0</v>
      </c>
    </row>
    <row r="35" spans="1:7" s="37" customFormat="1" ht="12.75" hidden="1">
      <c r="A35" s="190"/>
      <c r="B35" s="190"/>
      <c r="C35" s="37" t="s">
        <v>205</v>
      </c>
      <c r="D35" s="77" t="e">
        <f>#REF!+#REF!</f>
        <v>#REF!</v>
      </c>
      <c r="E35" s="113"/>
      <c r="F35" s="113"/>
      <c r="G35" s="113"/>
    </row>
    <row r="36" spans="1:7" s="37" customFormat="1" ht="12.75" hidden="1">
      <c r="A36" s="190"/>
      <c r="B36" s="190"/>
      <c r="C36" s="37" t="s">
        <v>206</v>
      </c>
      <c r="D36" s="77" t="e">
        <f>#REF!+#REF!</f>
        <v>#REF!</v>
      </c>
      <c r="E36" s="113"/>
      <c r="F36" s="113"/>
      <c r="G36" s="113"/>
    </row>
    <row r="37" spans="1:7" s="38" customFormat="1" ht="12.75" hidden="1">
      <c r="A37" s="171"/>
      <c r="B37" s="171">
        <v>5321</v>
      </c>
      <c r="C37" s="38" t="s">
        <v>206</v>
      </c>
      <c r="D37" s="81" t="e">
        <f>#REF!+#REF!</f>
        <v>#REF!</v>
      </c>
      <c r="E37" s="42"/>
      <c r="F37" s="42"/>
      <c r="G37" s="42"/>
    </row>
    <row r="38" spans="1:7" s="3" customFormat="1" ht="12.75">
      <c r="A38" s="126"/>
      <c r="B38" s="126"/>
      <c r="D38" s="4"/>
      <c r="E38" s="4"/>
      <c r="F38" s="4"/>
      <c r="G38" s="4"/>
    </row>
    <row r="39" spans="1:7" s="3" customFormat="1" ht="12.75">
      <c r="A39" s="126"/>
      <c r="B39" s="126"/>
      <c r="D39" s="4"/>
      <c r="E39" s="4"/>
      <c r="F39" s="4"/>
      <c r="G39" s="4"/>
    </row>
    <row r="40" spans="1:7" s="3" customFormat="1" ht="12.75">
      <c r="A40" s="126"/>
      <c r="B40" s="126"/>
      <c r="D40" s="4"/>
      <c r="E40" s="4"/>
      <c r="F40" s="4"/>
      <c r="G40" s="4"/>
    </row>
    <row r="41" spans="1:7" s="3" customFormat="1" ht="12.75">
      <c r="A41" s="126"/>
      <c r="B41" s="126"/>
      <c r="D41" s="4"/>
      <c r="E41" s="4"/>
      <c r="F41" s="4"/>
      <c r="G41" s="4"/>
    </row>
    <row r="42" spans="1:7" s="3" customFormat="1" ht="12.75">
      <c r="A42" s="126"/>
      <c r="B42" s="126"/>
      <c r="D42" s="4"/>
      <c r="E42" s="4"/>
      <c r="F42" s="4"/>
      <c r="G42" s="4"/>
    </row>
    <row r="43" spans="1:7" s="3" customFormat="1" ht="12.75">
      <c r="A43" s="126"/>
      <c r="B43" s="126"/>
      <c r="D43" s="4"/>
      <c r="E43" s="4"/>
      <c r="F43" s="4"/>
      <c r="G43" s="4"/>
    </row>
    <row r="44" spans="1:7" s="3" customFormat="1" ht="12.75">
      <c r="A44" s="126"/>
      <c r="B44" s="126"/>
      <c r="D44" s="4"/>
      <c r="E44" s="4"/>
      <c r="F44" s="4"/>
      <c r="G44" s="4"/>
    </row>
    <row r="45" spans="1:7" s="3" customFormat="1" ht="12.75">
      <c r="A45" s="126"/>
      <c r="B45" s="126"/>
      <c r="D45" s="4"/>
      <c r="E45" s="4"/>
      <c r="F45" s="4"/>
      <c r="G45" s="4"/>
    </row>
    <row r="46" spans="1:7" s="3" customFormat="1" ht="12.75">
      <c r="A46" s="126"/>
      <c r="B46" s="126"/>
      <c r="D46" s="4"/>
      <c r="E46" s="4"/>
      <c r="F46" s="4"/>
      <c r="G46" s="4"/>
    </row>
    <row r="47" spans="1:7" s="3" customFormat="1" ht="12.75">
      <c r="A47" s="126"/>
      <c r="B47" s="126"/>
      <c r="D47" s="4"/>
      <c r="E47" s="4"/>
      <c r="F47" s="4"/>
      <c r="G47" s="4"/>
    </row>
    <row r="48" spans="1:7" s="3" customFormat="1" ht="12.75">
      <c r="A48" s="126"/>
      <c r="B48" s="126"/>
      <c r="D48" s="4"/>
      <c r="E48" s="4"/>
      <c r="F48" s="4"/>
      <c r="G48" s="4"/>
    </row>
    <row r="49" spans="1:7" s="3" customFormat="1" ht="12.75">
      <c r="A49" s="126"/>
      <c r="B49" s="126"/>
      <c r="D49" s="4"/>
      <c r="E49" s="4"/>
      <c r="F49" s="4"/>
      <c r="G49" s="4"/>
    </row>
    <row r="50" spans="1:7" s="3" customFormat="1" ht="12.75">
      <c r="A50" s="126"/>
      <c r="B50" s="126"/>
      <c r="D50" s="4"/>
      <c r="E50" s="4"/>
      <c r="F50" s="4"/>
      <c r="G50" s="4"/>
    </row>
    <row r="51" spans="1:7" s="3" customFormat="1" ht="12.75">
      <c r="A51" s="126"/>
      <c r="B51" s="126"/>
      <c r="D51" s="4"/>
      <c r="E51" s="4"/>
      <c r="F51" s="4"/>
      <c r="G51" s="4"/>
    </row>
    <row r="52" spans="1:7" s="3" customFormat="1" ht="12.75">
      <c r="A52" s="126"/>
      <c r="B52" s="126"/>
      <c r="D52" s="4"/>
      <c r="E52" s="4"/>
      <c r="F52" s="4"/>
      <c r="G52" s="4"/>
    </row>
    <row r="53" spans="1:7" s="3" customFormat="1" ht="12.75">
      <c r="A53" s="126"/>
      <c r="B53" s="126"/>
      <c r="D53" s="4"/>
      <c r="E53" s="4"/>
      <c r="F53" s="4"/>
      <c r="G53" s="4"/>
    </row>
    <row r="54" spans="1:7" s="3" customFormat="1" ht="12.75">
      <c r="A54" s="126"/>
      <c r="B54" s="126"/>
      <c r="D54" s="4"/>
      <c r="E54" s="4"/>
      <c r="F54" s="4"/>
      <c r="G54" s="4"/>
    </row>
    <row r="55" spans="1:7" s="3" customFormat="1" ht="12.75">
      <c r="A55" s="126"/>
      <c r="B55" s="126"/>
      <c r="D55" s="4"/>
      <c r="E55" s="4"/>
      <c r="F55" s="4"/>
      <c r="G55" s="4"/>
    </row>
    <row r="56" spans="1:7" s="3" customFormat="1" ht="12.75">
      <c r="A56" s="126"/>
      <c r="B56" s="126"/>
      <c r="D56" s="4"/>
      <c r="E56" s="4"/>
      <c r="F56" s="4"/>
      <c r="G56" s="4"/>
    </row>
    <row r="57" spans="1:7" s="3" customFormat="1" ht="12.75">
      <c r="A57" s="126"/>
      <c r="B57" s="126"/>
      <c r="D57" s="4"/>
      <c r="E57" s="4"/>
      <c r="F57" s="4"/>
      <c r="G57" s="4"/>
    </row>
    <row r="58" spans="1:7" s="3" customFormat="1" ht="12.75">
      <c r="A58" s="126"/>
      <c r="B58" s="126"/>
      <c r="D58" s="4"/>
      <c r="E58" s="4"/>
      <c r="F58" s="4"/>
      <c r="G58" s="4"/>
    </row>
    <row r="59" spans="1:7" s="3" customFormat="1" ht="12.75">
      <c r="A59" s="126"/>
      <c r="B59" s="126"/>
      <c r="D59" s="4"/>
      <c r="E59" s="4"/>
      <c r="F59" s="4"/>
      <c r="G59" s="4"/>
    </row>
    <row r="60" spans="1:7" s="3" customFormat="1" ht="12.75">
      <c r="A60" s="126"/>
      <c r="B60" s="126"/>
      <c r="D60" s="4"/>
      <c r="E60" s="4"/>
      <c r="F60" s="4"/>
      <c r="G60" s="4"/>
    </row>
    <row r="61" spans="1:7" s="3" customFormat="1" ht="12.75">
      <c r="A61" s="126"/>
      <c r="B61" s="126"/>
      <c r="D61" s="4"/>
      <c r="E61" s="4"/>
      <c r="F61" s="4"/>
      <c r="G61" s="4"/>
    </row>
    <row r="62" spans="1:7" s="3" customFormat="1" ht="12.75">
      <c r="A62" s="126"/>
      <c r="B62" s="126"/>
      <c r="D62" s="4"/>
      <c r="E62" s="4"/>
      <c r="F62" s="4"/>
      <c r="G62" s="4"/>
    </row>
    <row r="63" spans="1:7" s="3" customFormat="1" ht="12.75">
      <c r="A63" s="126"/>
      <c r="B63" s="126"/>
      <c r="D63" s="4"/>
      <c r="E63" s="4"/>
      <c r="F63" s="4"/>
      <c r="G63" s="4"/>
    </row>
    <row r="64" spans="1:7" s="3" customFormat="1" ht="12.75">
      <c r="A64" s="126"/>
      <c r="B64" s="126"/>
      <c r="D64" s="4"/>
      <c r="E64" s="4"/>
      <c r="F64" s="4"/>
      <c r="G64" s="4"/>
    </row>
    <row r="65" spans="1:7" s="3" customFormat="1" ht="12.75">
      <c r="A65" s="126"/>
      <c r="B65" s="126"/>
      <c r="D65" s="4"/>
      <c r="E65" s="4"/>
      <c r="F65" s="4"/>
      <c r="G65" s="4"/>
    </row>
    <row r="66" spans="1:7" s="3" customFormat="1" ht="12.75">
      <c r="A66" s="126"/>
      <c r="B66" s="126"/>
      <c r="D66" s="4"/>
      <c r="E66" s="4"/>
      <c r="F66" s="4"/>
      <c r="G66" s="4"/>
    </row>
    <row r="67" spans="1:7" s="3" customFormat="1" ht="12.75">
      <c r="A67" s="126"/>
      <c r="B67" s="126"/>
      <c r="D67" s="4"/>
      <c r="E67" s="4"/>
      <c r="F67" s="4"/>
      <c r="G67" s="4"/>
    </row>
    <row r="68" spans="1:7" s="3" customFormat="1" ht="12.75">
      <c r="A68" s="126"/>
      <c r="B68" s="126"/>
      <c r="D68" s="4"/>
      <c r="E68" s="4"/>
      <c r="F68" s="4"/>
      <c r="G68" s="4"/>
    </row>
    <row r="69" spans="1:7" s="3" customFormat="1" ht="12.75">
      <c r="A69" s="126"/>
      <c r="B69" s="126"/>
      <c r="D69" s="4"/>
      <c r="E69" s="4"/>
      <c r="F69" s="4"/>
      <c r="G69" s="4"/>
    </row>
    <row r="70" spans="1:7" s="3" customFormat="1" ht="12.75">
      <c r="A70" s="126"/>
      <c r="B70" s="126"/>
      <c r="D70" s="4"/>
      <c r="E70" s="4"/>
      <c r="F70" s="4"/>
      <c r="G70" s="4"/>
    </row>
    <row r="71" spans="1:7" s="3" customFormat="1" ht="12.75">
      <c r="A71" s="126"/>
      <c r="B71" s="126"/>
      <c r="D71" s="4"/>
      <c r="E71" s="4"/>
      <c r="F71" s="4"/>
      <c r="G71" s="4"/>
    </row>
    <row r="72" spans="1:7" s="3" customFormat="1" ht="12.75">
      <c r="A72" s="126"/>
      <c r="B72" s="126"/>
      <c r="D72" s="4"/>
      <c r="E72" s="4"/>
      <c r="F72" s="4"/>
      <c r="G72" s="4"/>
    </row>
    <row r="73" spans="1:7" s="3" customFormat="1" ht="12.75">
      <c r="A73" s="126"/>
      <c r="B73" s="126"/>
      <c r="D73" s="4"/>
      <c r="E73" s="4"/>
      <c r="F73" s="4"/>
      <c r="G73" s="4"/>
    </row>
    <row r="74" spans="1:7" s="3" customFormat="1" ht="12.75">
      <c r="A74" s="126"/>
      <c r="B74" s="126"/>
      <c r="D74" s="4"/>
      <c r="E74" s="4"/>
      <c r="F74" s="4"/>
      <c r="G74" s="4"/>
    </row>
    <row r="75" spans="1:7" s="3" customFormat="1" ht="12.75">
      <c r="A75" s="126"/>
      <c r="B75" s="126"/>
      <c r="D75" s="4"/>
      <c r="E75" s="4"/>
      <c r="F75" s="4"/>
      <c r="G75" s="4"/>
    </row>
    <row r="76" spans="1:7" s="3" customFormat="1" ht="12.75">
      <c r="A76" s="126"/>
      <c r="B76" s="126"/>
      <c r="D76" s="4"/>
      <c r="E76" s="4"/>
      <c r="F76" s="4"/>
      <c r="G76" s="4"/>
    </row>
    <row r="77" spans="1:7" s="3" customFormat="1" ht="12.75">
      <c r="A77" s="126"/>
      <c r="B77" s="126"/>
      <c r="D77" s="4"/>
      <c r="E77" s="4"/>
      <c r="F77" s="4"/>
      <c r="G77" s="4"/>
    </row>
    <row r="78" spans="1:7" s="3" customFormat="1" ht="12.75">
      <c r="A78" s="126"/>
      <c r="B78" s="126"/>
      <c r="D78" s="4"/>
      <c r="E78" s="4"/>
      <c r="F78" s="4"/>
      <c r="G78" s="4"/>
    </row>
    <row r="79" spans="1:7" s="3" customFormat="1" ht="12.75">
      <c r="A79" s="126"/>
      <c r="B79" s="126"/>
      <c r="D79" s="4"/>
      <c r="E79" s="4"/>
      <c r="F79" s="4"/>
      <c r="G79" s="4"/>
    </row>
    <row r="80" spans="1:7" s="3" customFormat="1" ht="12.75">
      <c r="A80" s="126"/>
      <c r="B80" s="126"/>
      <c r="D80" s="4"/>
      <c r="E80" s="4"/>
      <c r="F80" s="4"/>
      <c r="G80" s="4"/>
    </row>
    <row r="81" spans="1:7" s="3" customFormat="1" ht="12.75">
      <c r="A81" s="126"/>
      <c r="B81" s="126"/>
      <c r="D81" s="4"/>
      <c r="E81" s="4"/>
      <c r="F81" s="4"/>
      <c r="G81" s="4"/>
    </row>
    <row r="82" spans="1:7" s="3" customFormat="1" ht="12.75">
      <c r="A82" s="126"/>
      <c r="B82" s="126"/>
      <c r="D82" s="4"/>
      <c r="E82" s="4"/>
      <c r="F82" s="4"/>
      <c r="G82" s="4"/>
    </row>
    <row r="83" spans="1:7" s="3" customFormat="1" ht="12.75">
      <c r="A83" s="126"/>
      <c r="B83" s="126"/>
      <c r="D83" s="4"/>
      <c r="E83" s="4"/>
      <c r="F83" s="4"/>
      <c r="G83" s="4"/>
    </row>
    <row r="84" spans="1:7" s="3" customFormat="1" ht="12.75">
      <c r="A84" s="126"/>
      <c r="B84" s="126"/>
      <c r="D84" s="4"/>
      <c r="E84" s="4"/>
      <c r="F84" s="4"/>
      <c r="G84" s="4"/>
    </row>
    <row r="85" spans="1:7" s="3" customFormat="1" ht="12.75">
      <c r="A85" s="126"/>
      <c r="B85" s="126"/>
      <c r="D85" s="4"/>
      <c r="E85" s="4"/>
      <c r="F85" s="4"/>
      <c r="G85" s="4"/>
    </row>
    <row r="86" spans="1:7" s="3" customFormat="1" ht="12.75">
      <c r="A86" s="126"/>
      <c r="B86" s="126"/>
      <c r="D86" s="4"/>
      <c r="E86" s="4"/>
      <c r="F86" s="4"/>
      <c r="G86" s="4"/>
    </row>
    <row r="87" spans="1:7" s="3" customFormat="1" ht="12.75">
      <c r="A87" s="126"/>
      <c r="B87" s="126"/>
      <c r="D87" s="4"/>
      <c r="E87" s="4"/>
      <c r="F87" s="4"/>
      <c r="G87" s="4"/>
    </row>
    <row r="88" spans="1:7" s="3" customFormat="1" ht="12.75">
      <c r="A88" s="126"/>
      <c r="B88" s="126"/>
      <c r="D88" s="4"/>
      <c r="E88" s="4"/>
      <c r="F88" s="4"/>
      <c r="G88" s="4"/>
    </row>
    <row r="89" spans="1:7" s="3" customFormat="1" ht="12.75">
      <c r="A89" s="126"/>
      <c r="B89" s="126"/>
      <c r="D89" s="4"/>
      <c r="E89" s="4"/>
      <c r="F89" s="4"/>
      <c r="G89" s="4"/>
    </row>
    <row r="90" spans="1:7" s="3" customFormat="1" ht="12.75">
      <c r="A90" s="126"/>
      <c r="B90" s="126"/>
      <c r="D90" s="4"/>
      <c r="E90" s="4"/>
      <c r="F90" s="4"/>
      <c r="G90" s="4"/>
    </row>
    <row r="91" spans="1:7" s="3" customFormat="1" ht="12.75">
      <c r="A91" s="126"/>
      <c r="B91" s="126"/>
      <c r="D91" s="4"/>
      <c r="E91" s="4"/>
      <c r="F91" s="4"/>
      <c r="G91" s="4"/>
    </row>
    <row r="92" spans="1:7" s="3" customFormat="1" ht="12.75">
      <c r="A92" s="126"/>
      <c r="B92" s="126"/>
      <c r="D92" s="4"/>
      <c r="E92" s="4"/>
      <c r="F92" s="4"/>
      <c r="G92" s="4"/>
    </row>
    <row r="93" spans="1:7" s="3" customFormat="1" ht="12.75">
      <c r="A93" s="126"/>
      <c r="B93" s="126"/>
      <c r="D93" s="4"/>
      <c r="E93" s="4"/>
      <c r="F93" s="4"/>
      <c r="G93" s="4"/>
    </row>
    <row r="94" spans="1:7" s="3" customFormat="1" ht="12.75">
      <c r="A94" s="126"/>
      <c r="B94" s="126"/>
      <c r="D94" s="4"/>
      <c r="E94" s="4"/>
      <c r="F94" s="4"/>
      <c r="G94" s="4"/>
    </row>
    <row r="95" spans="1:7" s="3" customFormat="1" ht="12.75">
      <c r="A95" s="126"/>
      <c r="B95" s="126"/>
      <c r="D95" s="4"/>
      <c r="E95" s="4"/>
      <c r="F95" s="4"/>
      <c r="G95" s="4"/>
    </row>
    <row r="96" spans="1:7" s="3" customFormat="1" ht="12.75">
      <c r="A96" s="126"/>
      <c r="B96" s="126"/>
      <c r="D96" s="4"/>
      <c r="E96" s="4"/>
      <c r="F96" s="4"/>
      <c r="G96" s="4"/>
    </row>
    <row r="97" spans="1:7" s="3" customFormat="1" ht="12.75">
      <c r="A97" s="126"/>
      <c r="B97" s="126"/>
      <c r="D97" s="4"/>
      <c r="E97" s="4"/>
      <c r="F97" s="4"/>
      <c r="G97" s="4"/>
    </row>
    <row r="98" spans="1:7" s="3" customFormat="1" ht="12.75">
      <c r="A98" s="126"/>
      <c r="B98" s="126"/>
      <c r="D98" s="4"/>
      <c r="E98" s="4"/>
      <c r="F98" s="4"/>
      <c r="G98" s="4"/>
    </row>
    <row r="99" spans="1:7" s="3" customFormat="1" ht="12.75">
      <c r="A99" s="126"/>
      <c r="B99" s="126"/>
      <c r="D99" s="4"/>
      <c r="E99" s="4"/>
      <c r="F99" s="4"/>
      <c r="G99" s="4"/>
    </row>
    <row r="100" spans="1:7" s="3" customFormat="1" ht="12.75">
      <c r="A100" s="126"/>
      <c r="B100" s="126"/>
      <c r="D100" s="4"/>
      <c r="E100" s="4"/>
      <c r="F100" s="4"/>
      <c r="G100" s="4"/>
    </row>
    <row r="101" spans="1:7" s="3" customFormat="1" ht="12.75">
      <c r="A101" s="126"/>
      <c r="B101" s="126"/>
      <c r="D101" s="4"/>
      <c r="E101" s="4"/>
      <c r="F101" s="4"/>
      <c r="G101" s="4"/>
    </row>
    <row r="102" spans="1:7" s="3" customFormat="1" ht="12.75">
      <c r="A102" s="126"/>
      <c r="B102" s="126"/>
      <c r="D102" s="4"/>
      <c r="E102" s="4"/>
      <c r="F102" s="4"/>
      <c r="G102" s="4"/>
    </row>
    <row r="103" spans="1:7" s="3" customFormat="1" ht="12.75">
      <c r="A103" s="126"/>
      <c r="B103" s="126"/>
      <c r="D103" s="4"/>
      <c r="E103" s="4"/>
      <c r="F103" s="4"/>
      <c r="G103" s="4"/>
    </row>
    <row r="104" spans="1:7" s="3" customFormat="1" ht="12.75">
      <c r="A104" s="126"/>
      <c r="B104" s="126"/>
      <c r="D104" s="4"/>
      <c r="E104" s="4"/>
      <c r="F104" s="4"/>
      <c r="G104" s="4"/>
    </row>
    <row r="105" spans="1:7" s="3" customFormat="1" ht="12.75">
      <c r="A105" s="126"/>
      <c r="B105" s="126"/>
      <c r="D105" s="4"/>
      <c r="E105" s="4"/>
      <c r="F105" s="4"/>
      <c r="G105" s="4"/>
    </row>
    <row r="106" spans="1:7" s="3" customFormat="1" ht="12.75">
      <c r="A106" s="126"/>
      <c r="B106" s="126"/>
      <c r="D106" s="4"/>
      <c r="E106" s="4"/>
      <c r="F106" s="4"/>
      <c r="G106" s="4"/>
    </row>
    <row r="107" spans="1:7" s="3" customFormat="1" ht="12.75">
      <c r="A107" s="126"/>
      <c r="B107" s="126"/>
      <c r="D107" s="4"/>
      <c r="E107" s="4"/>
      <c r="F107" s="4"/>
      <c r="G107" s="4"/>
    </row>
    <row r="108" spans="1:7" s="3" customFormat="1" ht="12.75">
      <c r="A108" s="126"/>
      <c r="B108" s="126"/>
      <c r="D108" s="4"/>
      <c r="E108" s="4"/>
      <c r="F108" s="4"/>
      <c r="G108" s="4"/>
    </row>
    <row r="109" spans="1:7" s="3" customFormat="1" ht="12.75">
      <c r="A109" s="126"/>
      <c r="B109" s="126"/>
      <c r="D109" s="4"/>
      <c r="E109" s="4"/>
      <c r="F109" s="4"/>
      <c r="G109" s="4"/>
    </row>
    <row r="110" spans="1:7" s="3" customFormat="1" ht="12.75">
      <c r="A110" s="126"/>
      <c r="B110" s="126"/>
      <c r="D110" s="4"/>
      <c r="E110" s="4"/>
      <c r="F110" s="4"/>
      <c r="G110" s="4"/>
    </row>
    <row r="111" spans="1:7" s="3" customFormat="1" ht="12.75">
      <c r="A111" s="126"/>
      <c r="B111" s="126"/>
      <c r="D111" s="4"/>
      <c r="E111" s="4"/>
      <c r="F111" s="4"/>
      <c r="G111" s="4"/>
    </row>
    <row r="112" spans="1:7" s="3" customFormat="1" ht="12.75">
      <c r="A112" s="126"/>
      <c r="B112" s="126"/>
      <c r="D112" s="4"/>
      <c r="E112" s="4"/>
      <c r="F112" s="4"/>
      <c r="G112" s="4"/>
    </row>
    <row r="113" spans="1:7" s="3" customFormat="1" ht="12.75">
      <c r="A113" s="126"/>
      <c r="B113" s="126"/>
      <c r="D113" s="4"/>
      <c r="E113" s="4"/>
      <c r="F113" s="4"/>
      <c r="G113" s="4"/>
    </row>
    <row r="114" spans="1:7" s="3" customFormat="1" ht="12.75">
      <c r="A114" s="126"/>
      <c r="B114" s="126"/>
      <c r="D114" s="4"/>
      <c r="E114" s="4"/>
      <c r="F114" s="4"/>
      <c r="G114" s="4"/>
    </row>
    <row r="115" spans="1:7" s="3" customFormat="1" ht="12.75">
      <c r="A115" s="126"/>
      <c r="B115" s="126"/>
      <c r="D115" s="4"/>
      <c r="E115" s="4"/>
      <c r="F115" s="4"/>
      <c r="G115" s="4"/>
    </row>
    <row r="116" spans="1:7" s="3" customFormat="1" ht="12.75">
      <c r="A116" s="126"/>
      <c r="B116" s="126"/>
      <c r="D116" s="4"/>
      <c r="E116" s="4"/>
      <c r="F116" s="4"/>
      <c r="G116" s="4"/>
    </row>
    <row r="117" spans="1:7" s="3" customFormat="1" ht="12.75">
      <c r="A117" s="126"/>
      <c r="B117" s="126"/>
      <c r="D117" s="4"/>
      <c r="E117" s="4"/>
      <c r="F117" s="4"/>
      <c r="G117" s="4"/>
    </row>
    <row r="118" spans="1:7" s="3" customFormat="1" ht="12.75">
      <c r="A118" s="126"/>
      <c r="B118" s="126"/>
      <c r="D118" s="4"/>
      <c r="E118" s="4"/>
      <c r="F118" s="4"/>
      <c r="G118" s="4"/>
    </row>
    <row r="119" spans="1:7" s="3" customFormat="1" ht="12.75">
      <c r="A119" s="126"/>
      <c r="B119" s="126"/>
      <c r="D119" s="4"/>
      <c r="E119" s="4"/>
      <c r="F119" s="4"/>
      <c r="G119" s="4"/>
    </row>
    <row r="120" spans="1:7" s="3" customFormat="1" ht="12.75">
      <c r="A120" s="126"/>
      <c r="B120" s="126"/>
      <c r="D120" s="4"/>
      <c r="E120" s="4"/>
      <c r="F120" s="4"/>
      <c r="G120" s="4"/>
    </row>
    <row r="121" spans="1:7" s="3" customFormat="1" ht="12.75">
      <c r="A121" s="126"/>
      <c r="B121" s="126"/>
      <c r="D121" s="4"/>
      <c r="E121" s="4"/>
      <c r="F121" s="4"/>
      <c r="G121" s="4"/>
    </row>
    <row r="122" spans="1:7" s="3" customFormat="1" ht="12.75">
      <c r="A122" s="126"/>
      <c r="B122" s="126"/>
      <c r="D122" s="4"/>
      <c r="E122" s="4"/>
      <c r="F122" s="4"/>
      <c r="G122" s="4"/>
    </row>
    <row r="123" spans="1:7" s="3" customFormat="1" ht="12.75">
      <c r="A123" s="126"/>
      <c r="B123" s="126"/>
      <c r="D123" s="4"/>
      <c r="E123" s="4"/>
      <c r="F123" s="4"/>
      <c r="G123" s="4"/>
    </row>
    <row r="124" spans="1:7" s="3" customFormat="1" ht="12.75">
      <c r="A124" s="126"/>
      <c r="B124" s="126"/>
      <c r="D124" s="4"/>
      <c r="E124" s="4"/>
      <c r="F124" s="4"/>
      <c r="G124" s="4"/>
    </row>
    <row r="125" spans="1:7" s="3" customFormat="1" ht="12.75">
      <c r="A125" s="126"/>
      <c r="B125" s="126"/>
      <c r="D125" s="4"/>
      <c r="E125" s="4"/>
      <c r="F125" s="4"/>
      <c r="G125" s="4"/>
    </row>
    <row r="126" spans="1:7" s="3" customFormat="1" ht="12.75">
      <c r="A126" s="126"/>
      <c r="B126" s="126"/>
      <c r="D126" s="4"/>
      <c r="E126" s="4"/>
      <c r="F126" s="4"/>
      <c r="G126" s="4"/>
    </row>
    <row r="127" spans="1:7" s="3" customFormat="1" ht="12.75">
      <c r="A127" s="126"/>
      <c r="B127" s="126"/>
      <c r="D127" s="4"/>
      <c r="E127" s="4"/>
      <c r="F127" s="4"/>
      <c r="G127" s="4"/>
    </row>
    <row r="128" spans="1:7" s="3" customFormat="1" ht="12.75">
      <c r="A128" s="126"/>
      <c r="B128" s="126"/>
      <c r="D128" s="4"/>
      <c r="E128" s="4"/>
      <c r="F128" s="4"/>
      <c r="G128" s="4"/>
    </row>
    <row r="129" spans="1:7" s="3" customFormat="1" ht="12.75">
      <c r="A129" s="126"/>
      <c r="B129" s="126"/>
      <c r="D129" s="4"/>
      <c r="E129" s="4"/>
      <c r="F129" s="4"/>
      <c r="G129" s="4"/>
    </row>
    <row r="130" spans="1:7" s="3" customFormat="1" ht="12.75">
      <c r="A130" s="126"/>
      <c r="B130" s="126"/>
      <c r="D130" s="4"/>
      <c r="E130" s="4"/>
      <c r="F130" s="4"/>
      <c r="G130" s="4"/>
    </row>
    <row r="131" spans="1:7" s="3" customFormat="1" ht="12.75">
      <c r="A131" s="126"/>
      <c r="B131" s="126"/>
      <c r="D131" s="4"/>
      <c r="E131" s="4"/>
      <c r="F131" s="4"/>
      <c r="G131" s="4"/>
    </row>
    <row r="132" spans="1:7" s="3" customFormat="1" ht="12.75">
      <c r="A132" s="126"/>
      <c r="B132" s="126"/>
      <c r="D132" s="4"/>
      <c r="E132" s="4"/>
      <c r="F132" s="4"/>
      <c r="G132" s="4"/>
    </row>
    <row r="133" spans="1:7" s="3" customFormat="1" ht="12.75">
      <c r="A133" s="126"/>
      <c r="B133" s="126"/>
      <c r="D133" s="4"/>
      <c r="E133" s="4"/>
      <c r="F133" s="4"/>
      <c r="G133" s="4"/>
    </row>
    <row r="134" spans="1:7" s="3" customFormat="1" ht="12.75">
      <c r="A134" s="126"/>
      <c r="B134" s="126"/>
      <c r="D134" s="4"/>
      <c r="E134" s="4"/>
      <c r="F134" s="4"/>
      <c r="G134" s="4"/>
    </row>
    <row r="135" spans="1:7" s="3" customFormat="1" ht="12.75">
      <c r="A135" s="126"/>
      <c r="B135" s="126"/>
      <c r="D135" s="4"/>
      <c r="E135" s="4"/>
      <c r="F135" s="4"/>
      <c r="G135" s="4"/>
    </row>
    <row r="136" spans="1:7" s="3" customFormat="1" ht="12.75">
      <c r="A136" s="126"/>
      <c r="B136" s="126"/>
      <c r="D136" s="4"/>
      <c r="E136" s="4"/>
      <c r="F136" s="4"/>
      <c r="G136" s="4"/>
    </row>
    <row r="137" spans="1:7" s="3" customFormat="1" ht="12.75">
      <c r="A137" s="126"/>
      <c r="B137" s="126"/>
      <c r="D137" s="4"/>
      <c r="E137" s="4"/>
      <c r="F137" s="4"/>
      <c r="G137" s="4"/>
    </row>
    <row r="138" spans="1:7" s="3" customFormat="1" ht="12.75">
      <c r="A138" s="126"/>
      <c r="B138" s="126"/>
      <c r="D138" s="4"/>
      <c r="E138" s="4"/>
      <c r="F138" s="4"/>
      <c r="G138" s="4"/>
    </row>
    <row r="139" spans="1:7" s="3" customFormat="1" ht="12.75">
      <c r="A139" s="126"/>
      <c r="B139" s="126"/>
      <c r="D139" s="4"/>
      <c r="E139" s="4"/>
      <c r="F139" s="4"/>
      <c r="G139" s="4"/>
    </row>
    <row r="140" spans="1:7" s="3" customFormat="1" ht="12.75">
      <c r="A140" s="126"/>
      <c r="B140" s="126"/>
      <c r="D140" s="4"/>
      <c r="E140" s="4"/>
      <c r="F140" s="4"/>
      <c r="G140" s="4"/>
    </row>
    <row r="141" spans="1:7" s="3" customFormat="1" ht="12.75">
      <c r="A141" s="126"/>
      <c r="B141" s="126"/>
      <c r="D141" s="4"/>
      <c r="E141" s="4"/>
      <c r="F141" s="4"/>
      <c r="G141" s="4"/>
    </row>
    <row r="142" spans="1:7" s="3" customFormat="1" ht="12.75">
      <c r="A142" s="126"/>
      <c r="B142" s="126"/>
      <c r="D142" s="4"/>
      <c r="E142" s="4"/>
      <c r="F142" s="4"/>
      <c r="G142" s="4"/>
    </row>
    <row r="143" spans="1:7" s="3" customFormat="1" ht="12.75">
      <c r="A143" s="126"/>
      <c r="B143" s="126"/>
      <c r="D143" s="4"/>
      <c r="E143" s="4"/>
      <c r="F143" s="4"/>
      <c r="G143" s="4"/>
    </row>
    <row r="144" spans="1:7" s="3" customFormat="1" ht="12.75">
      <c r="A144" s="126"/>
      <c r="B144" s="126"/>
      <c r="D144" s="4"/>
      <c r="E144" s="4"/>
      <c r="F144" s="4"/>
      <c r="G144" s="4"/>
    </row>
    <row r="145" spans="1:7" s="3" customFormat="1" ht="12.75">
      <c r="A145" s="126"/>
      <c r="B145" s="126"/>
      <c r="D145" s="4"/>
      <c r="E145" s="4"/>
      <c r="F145" s="4"/>
      <c r="G145" s="4"/>
    </row>
    <row r="146" spans="1:7" s="3" customFormat="1" ht="12.75">
      <c r="A146" s="126"/>
      <c r="B146" s="126"/>
      <c r="D146" s="4"/>
      <c r="E146" s="4"/>
      <c r="F146" s="4"/>
      <c r="G146" s="4"/>
    </row>
    <row r="147" spans="1:7" s="3" customFormat="1" ht="12.75">
      <c r="A147" s="126"/>
      <c r="B147" s="126"/>
      <c r="D147" s="4"/>
      <c r="E147" s="4"/>
      <c r="F147" s="4"/>
      <c r="G147" s="4"/>
    </row>
    <row r="148" spans="1:7" s="3" customFormat="1" ht="12.75">
      <c r="A148" s="126"/>
      <c r="B148" s="126"/>
      <c r="D148" s="4"/>
      <c r="E148" s="4"/>
      <c r="F148" s="4"/>
      <c r="G148" s="4"/>
    </row>
    <row r="149" spans="1:7" s="3" customFormat="1" ht="12.75">
      <c r="A149" s="126"/>
      <c r="B149" s="126"/>
      <c r="D149" s="4"/>
      <c r="E149" s="4"/>
      <c r="F149" s="4"/>
      <c r="G149" s="4"/>
    </row>
    <row r="150" spans="1:7" s="3" customFormat="1" ht="12.75">
      <c r="A150" s="126"/>
      <c r="B150" s="126"/>
      <c r="D150" s="4"/>
      <c r="E150" s="4"/>
      <c r="F150" s="4"/>
      <c r="G150" s="4"/>
    </row>
    <row r="151" spans="1:7" s="3" customFormat="1" ht="12.75">
      <c r="A151" s="126"/>
      <c r="B151" s="126"/>
      <c r="D151" s="4"/>
      <c r="E151" s="4"/>
      <c r="F151" s="4"/>
      <c r="G151" s="4"/>
    </row>
    <row r="152" spans="1:7" s="3" customFormat="1" ht="12.75">
      <c r="A152" s="126"/>
      <c r="B152" s="126"/>
      <c r="D152" s="4"/>
      <c r="E152" s="4"/>
      <c r="F152" s="4"/>
      <c r="G152" s="4"/>
    </row>
    <row r="153" spans="1:7" s="3" customFormat="1" ht="12.75">
      <c r="A153" s="126"/>
      <c r="B153" s="126"/>
      <c r="D153" s="4"/>
      <c r="E153" s="4"/>
      <c r="F153" s="4"/>
      <c r="G153" s="4"/>
    </row>
    <row r="154" spans="1:7" s="3" customFormat="1" ht="12.75">
      <c r="A154" s="126"/>
      <c r="B154" s="126"/>
      <c r="D154" s="4"/>
      <c r="E154" s="4"/>
      <c r="F154" s="4"/>
      <c r="G154" s="4"/>
    </row>
    <row r="155" spans="1:7" s="3" customFormat="1" ht="12.75">
      <c r="A155" s="126"/>
      <c r="B155" s="126"/>
      <c r="D155" s="4"/>
      <c r="E155" s="4"/>
      <c r="F155" s="4"/>
      <c r="G155" s="4"/>
    </row>
    <row r="156" spans="1:7" s="3" customFormat="1" ht="12.75">
      <c r="A156" s="126"/>
      <c r="B156" s="126"/>
      <c r="D156" s="4"/>
      <c r="E156" s="4"/>
      <c r="F156" s="4"/>
      <c r="G156" s="4"/>
    </row>
    <row r="157" spans="1:7" s="3" customFormat="1" ht="12.75">
      <c r="A157" s="126"/>
      <c r="B157" s="126"/>
      <c r="D157" s="4"/>
      <c r="E157" s="4"/>
      <c r="F157" s="4"/>
      <c r="G157" s="4"/>
    </row>
    <row r="158" spans="1:7" s="3" customFormat="1" ht="12.75">
      <c r="A158" s="126"/>
      <c r="B158" s="126"/>
      <c r="D158" s="4"/>
      <c r="E158" s="4"/>
      <c r="F158" s="4"/>
      <c r="G158" s="4"/>
    </row>
    <row r="159" spans="1:7" s="3" customFormat="1" ht="12.75">
      <c r="A159" s="126"/>
      <c r="B159" s="126"/>
      <c r="D159" s="4"/>
      <c r="E159" s="4"/>
      <c r="F159" s="4"/>
      <c r="G159" s="4"/>
    </row>
    <row r="160" spans="1:7" s="3" customFormat="1" ht="12.75">
      <c r="A160" s="126"/>
      <c r="B160" s="126"/>
      <c r="D160" s="4"/>
      <c r="E160" s="4"/>
      <c r="F160" s="4"/>
      <c r="G160" s="4"/>
    </row>
    <row r="161" spans="1:7" s="3" customFormat="1" ht="12.75">
      <c r="A161" s="126"/>
      <c r="B161" s="126"/>
      <c r="D161" s="4"/>
      <c r="E161" s="4"/>
      <c r="F161" s="4"/>
      <c r="G161" s="4"/>
    </row>
    <row r="162" spans="1:7" s="3" customFormat="1" ht="12.75">
      <c r="A162" s="126"/>
      <c r="B162" s="126"/>
      <c r="D162" s="4"/>
      <c r="E162" s="4"/>
      <c r="F162" s="4"/>
      <c r="G162" s="4"/>
    </row>
    <row r="163" spans="1:7" s="3" customFormat="1" ht="12.75">
      <c r="A163" s="126"/>
      <c r="B163" s="126"/>
      <c r="D163" s="4"/>
      <c r="E163" s="4"/>
      <c r="F163" s="4"/>
      <c r="G163" s="4"/>
    </row>
    <row r="164" spans="1:7" s="3" customFormat="1" ht="12.75">
      <c r="A164" s="126"/>
      <c r="B164" s="126"/>
      <c r="D164" s="4"/>
      <c r="E164" s="4"/>
      <c r="F164" s="4"/>
      <c r="G164" s="4"/>
    </row>
    <row r="165" spans="1:7" s="3" customFormat="1" ht="12.75">
      <c r="A165" s="126"/>
      <c r="B165" s="126"/>
      <c r="D165" s="4"/>
      <c r="E165" s="4"/>
      <c r="F165" s="4"/>
      <c r="G165" s="4"/>
    </row>
    <row r="166" spans="1:7" s="3" customFormat="1" ht="12.75">
      <c r="A166" s="126"/>
      <c r="B166" s="126"/>
      <c r="D166" s="4"/>
      <c r="E166" s="4"/>
      <c r="F166" s="4"/>
      <c r="G166" s="4"/>
    </row>
    <row r="167" spans="1:7" s="3" customFormat="1" ht="12.75">
      <c r="A167" s="126"/>
      <c r="B167" s="126"/>
      <c r="D167" s="4"/>
      <c r="E167" s="4"/>
      <c r="F167" s="4"/>
      <c r="G167" s="4"/>
    </row>
    <row r="168" spans="1:7" s="3" customFormat="1" ht="12.75">
      <c r="A168" s="126"/>
      <c r="B168" s="126"/>
      <c r="D168" s="4"/>
      <c r="E168" s="4"/>
      <c r="F168" s="4"/>
      <c r="G168" s="4"/>
    </row>
    <row r="169" spans="1:7" s="3" customFormat="1" ht="12.75">
      <c r="A169" s="126"/>
      <c r="B169" s="126"/>
      <c r="D169" s="4"/>
      <c r="E169" s="4"/>
      <c r="F169" s="4"/>
      <c r="G169" s="4"/>
    </row>
    <row r="170" spans="1:7" s="3" customFormat="1" ht="12.75">
      <c r="A170" s="126"/>
      <c r="B170" s="126"/>
      <c r="D170" s="4"/>
      <c r="E170" s="4"/>
      <c r="F170" s="4"/>
      <c r="G170" s="4"/>
    </row>
    <row r="171" spans="1:7" s="3" customFormat="1" ht="12.75">
      <c r="A171" s="126"/>
      <c r="B171" s="126"/>
      <c r="D171" s="4"/>
      <c r="E171" s="4"/>
      <c r="F171" s="4"/>
      <c r="G171" s="4"/>
    </row>
    <row r="172" spans="1:7" s="3" customFormat="1" ht="12.75">
      <c r="A172" s="126"/>
      <c r="B172" s="126"/>
      <c r="D172" s="4"/>
      <c r="E172" s="4"/>
      <c r="F172" s="4"/>
      <c r="G172" s="4"/>
    </row>
    <row r="173" spans="1:7" s="3" customFormat="1" ht="12.75">
      <c r="A173" s="126"/>
      <c r="B173" s="126"/>
      <c r="D173" s="4"/>
      <c r="E173" s="4"/>
      <c r="F173" s="4"/>
      <c r="G173" s="4"/>
    </row>
    <row r="174" spans="1:7" s="3" customFormat="1" ht="12.75">
      <c r="A174" s="126"/>
      <c r="B174" s="126"/>
      <c r="D174" s="4"/>
      <c r="E174" s="4"/>
      <c r="F174" s="4"/>
      <c r="G174" s="4"/>
    </row>
    <row r="175" spans="1:7" s="3" customFormat="1" ht="12.75">
      <c r="A175" s="126"/>
      <c r="B175" s="126"/>
      <c r="D175" s="4"/>
      <c r="E175" s="4"/>
      <c r="F175" s="4"/>
      <c r="G175" s="4"/>
    </row>
    <row r="176" spans="1:7" s="3" customFormat="1" ht="12.75">
      <c r="A176" s="126"/>
      <c r="B176" s="126"/>
      <c r="D176" s="4"/>
      <c r="E176" s="4"/>
      <c r="F176" s="4"/>
      <c r="G176" s="4"/>
    </row>
    <row r="177" spans="1:7" s="3" customFormat="1" ht="12.75">
      <c r="A177" s="126"/>
      <c r="B177" s="126"/>
      <c r="D177" s="4"/>
      <c r="E177" s="4"/>
      <c r="F177" s="4"/>
      <c r="G177" s="4"/>
    </row>
    <row r="178" spans="1:7" s="3" customFormat="1" ht="12.75">
      <c r="A178" s="126"/>
      <c r="B178" s="126"/>
      <c r="D178" s="4"/>
      <c r="E178" s="4"/>
      <c r="F178" s="4"/>
      <c r="G178" s="4"/>
    </row>
    <row r="179" spans="1:7" s="3" customFormat="1" ht="12.75">
      <c r="A179" s="126"/>
      <c r="B179" s="126"/>
      <c r="D179" s="4"/>
      <c r="E179" s="4"/>
      <c r="F179" s="4"/>
      <c r="G179" s="4"/>
    </row>
    <row r="180" spans="1:7" s="3" customFormat="1" ht="12.75">
      <c r="A180" s="126"/>
      <c r="B180" s="126"/>
      <c r="D180" s="4"/>
      <c r="E180" s="4"/>
      <c r="F180" s="4"/>
      <c r="G180" s="4"/>
    </row>
    <row r="181" spans="1:7" s="3" customFormat="1" ht="12.75">
      <c r="A181" s="126"/>
      <c r="B181" s="126"/>
      <c r="D181" s="4"/>
      <c r="E181" s="4"/>
      <c r="F181" s="4"/>
      <c r="G181" s="4"/>
    </row>
    <row r="182" spans="1:7" s="3" customFormat="1" ht="12.75">
      <c r="A182" s="126"/>
      <c r="B182" s="126"/>
      <c r="D182" s="4"/>
      <c r="E182" s="4"/>
      <c r="F182" s="4"/>
      <c r="G182" s="4"/>
    </row>
    <row r="183" spans="1:7" s="3" customFormat="1" ht="12.75">
      <c r="A183" s="126"/>
      <c r="B183" s="126"/>
      <c r="D183" s="4"/>
      <c r="E183" s="4"/>
      <c r="F183" s="4"/>
      <c r="G183" s="4"/>
    </row>
    <row r="184" spans="1:7" s="3" customFormat="1" ht="12.75">
      <c r="A184" s="126"/>
      <c r="B184" s="126"/>
      <c r="D184" s="4"/>
      <c r="E184" s="4"/>
      <c r="F184" s="4"/>
      <c r="G184" s="4"/>
    </row>
    <row r="185" spans="1:7" s="3" customFormat="1" ht="12.75">
      <c r="A185" s="126"/>
      <c r="B185" s="126"/>
      <c r="D185" s="4"/>
      <c r="E185" s="4"/>
      <c r="F185" s="4"/>
      <c r="G185" s="4"/>
    </row>
    <row r="186" spans="1:7" s="3" customFormat="1" ht="12.75">
      <c r="A186" s="126"/>
      <c r="B186" s="126"/>
      <c r="D186" s="4"/>
      <c r="E186" s="4"/>
      <c r="F186" s="4"/>
      <c r="G186" s="4"/>
    </row>
    <row r="187" spans="1:7" s="3" customFormat="1" ht="12.75">
      <c r="A187" s="126"/>
      <c r="B187" s="126"/>
      <c r="D187" s="4"/>
      <c r="E187" s="4"/>
      <c r="F187" s="4"/>
      <c r="G187" s="4"/>
    </row>
    <row r="188" spans="1:7" s="3" customFormat="1" ht="12.75">
      <c r="A188" s="126"/>
      <c r="B188" s="126"/>
      <c r="D188" s="4"/>
      <c r="E188" s="4"/>
      <c r="F188" s="4"/>
      <c r="G188" s="4"/>
    </row>
    <row r="189" spans="1:7" s="3" customFormat="1" ht="12.75">
      <c r="A189" s="126"/>
      <c r="B189" s="126"/>
      <c r="D189" s="4"/>
      <c r="E189" s="4"/>
      <c r="F189" s="4"/>
      <c r="G189" s="4"/>
    </row>
    <row r="190" spans="1:7" s="3" customFormat="1" ht="12.75">
      <c r="A190" s="126"/>
      <c r="B190" s="126"/>
      <c r="D190" s="4"/>
      <c r="E190" s="4"/>
      <c r="F190" s="4"/>
      <c r="G190" s="4"/>
    </row>
    <row r="191" spans="1:7" s="3" customFormat="1" ht="12.75">
      <c r="A191" s="126"/>
      <c r="B191" s="126"/>
      <c r="D191" s="4"/>
      <c r="E191" s="4"/>
      <c r="F191" s="4"/>
      <c r="G191" s="4"/>
    </row>
    <row r="192" spans="1:7" s="3" customFormat="1" ht="12.75">
      <c r="A192" s="126"/>
      <c r="B192" s="126"/>
      <c r="D192" s="4"/>
      <c r="E192" s="4"/>
      <c r="F192" s="4"/>
      <c r="G192" s="4"/>
    </row>
    <row r="193" spans="1:7" s="3" customFormat="1" ht="12.75">
      <c r="A193" s="126"/>
      <c r="B193" s="126"/>
      <c r="D193" s="4"/>
      <c r="E193" s="4"/>
      <c r="F193" s="4"/>
      <c r="G193" s="4"/>
    </row>
    <row r="194" spans="1:7" s="3" customFormat="1" ht="12.75">
      <c r="A194" s="126"/>
      <c r="B194" s="126"/>
      <c r="D194" s="4"/>
      <c r="E194" s="4"/>
      <c r="F194" s="4"/>
      <c r="G194" s="4"/>
    </row>
    <row r="195" spans="1:7" s="3" customFormat="1" ht="12.75">
      <c r="A195" s="126"/>
      <c r="B195" s="126"/>
      <c r="D195" s="4"/>
      <c r="E195" s="4"/>
      <c r="F195" s="4"/>
      <c r="G195" s="4"/>
    </row>
    <row r="196" spans="1:7" s="3" customFormat="1" ht="12.75">
      <c r="A196" s="126"/>
      <c r="B196" s="126"/>
      <c r="D196" s="4"/>
      <c r="E196" s="4"/>
      <c r="F196" s="4"/>
      <c r="G196" s="4"/>
    </row>
    <row r="197" spans="1:7" s="3" customFormat="1" ht="12.75">
      <c r="A197" s="126"/>
      <c r="B197" s="126"/>
      <c r="D197" s="4"/>
      <c r="E197" s="4"/>
      <c r="F197" s="4"/>
      <c r="G197" s="4"/>
    </row>
    <row r="198" spans="1:7" s="3" customFormat="1" ht="12.75">
      <c r="A198" s="126"/>
      <c r="B198" s="126"/>
      <c r="D198" s="4"/>
      <c r="E198" s="4"/>
      <c r="F198" s="4"/>
      <c r="G198" s="4"/>
    </row>
    <row r="199" spans="1:7" s="3" customFormat="1" ht="12.75">
      <c r="A199" s="126"/>
      <c r="B199" s="126"/>
      <c r="D199" s="4"/>
      <c r="E199" s="4"/>
      <c r="F199" s="4"/>
      <c r="G199" s="4"/>
    </row>
    <row r="200" spans="1:7" s="3" customFormat="1" ht="12.75">
      <c r="A200" s="126"/>
      <c r="B200" s="126"/>
      <c r="D200" s="4"/>
      <c r="E200" s="4"/>
      <c r="F200" s="4"/>
      <c r="G200" s="4"/>
    </row>
    <row r="201" spans="1:7" s="3" customFormat="1" ht="12.75">
      <c r="A201" s="126"/>
      <c r="B201" s="126"/>
      <c r="D201" s="4"/>
      <c r="E201" s="4"/>
      <c r="F201" s="4"/>
      <c r="G201" s="4"/>
    </row>
    <row r="202" spans="1:7" s="3" customFormat="1" ht="12.75">
      <c r="A202" s="126"/>
      <c r="B202" s="126"/>
      <c r="D202" s="4"/>
      <c r="E202" s="4"/>
      <c r="F202" s="4"/>
      <c r="G202" s="4"/>
    </row>
    <row r="203" spans="1:7" s="3" customFormat="1" ht="12.75">
      <c r="A203" s="126"/>
      <c r="B203" s="126"/>
      <c r="D203" s="4"/>
      <c r="E203" s="4"/>
      <c r="F203" s="4"/>
      <c r="G203" s="4"/>
    </row>
    <row r="204" spans="1:7" s="3" customFormat="1" ht="12.75">
      <c r="A204" s="126"/>
      <c r="B204" s="126"/>
      <c r="D204" s="4"/>
      <c r="E204" s="4"/>
      <c r="F204" s="4"/>
      <c r="G204" s="4"/>
    </row>
    <row r="205" spans="1:7" s="3" customFormat="1" ht="12.75">
      <c r="A205" s="126"/>
      <c r="B205" s="126"/>
      <c r="D205" s="4"/>
      <c r="E205" s="4"/>
      <c r="F205" s="4"/>
      <c r="G205" s="4"/>
    </row>
    <row r="206" spans="1:7" s="3" customFormat="1" ht="12.75">
      <c r="A206" s="126"/>
      <c r="B206" s="126"/>
      <c r="D206" s="4"/>
      <c r="E206" s="4"/>
      <c r="F206" s="4"/>
      <c r="G206" s="4"/>
    </row>
    <row r="207" spans="1:7" s="3" customFormat="1" ht="12.75">
      <c r="A207" s="126"/>
      <c r="B207" s="126"/>
      <c r="D207" s="4"/>
      <c r="E207" s="4"/>
      <c r="F207" s="4"/>
      <c r="G207" s="4"/>
    </row>
    <row r="208" spans="1:7" s="3" customFormat="1" ht="12.75">
      <c r="A208" s="126"/>
      <c r="B208" s="126"/>
      <c r="D208" s="4"/>
      <c r="E208" s="4"/>
      <c r="F208" s="4"/>
      <c r="G208" s="4"/>
    </row>
    <row r="209" spans="1:7" s="3" customFormat="1" ht="12.75">
      <c r="A209" s="126"/>
      <c r="B209" s="126"/>
      <c r="D209" s="4"/>
      <c r="E209" s="4"/>
      <c r="F209" s="4"/>
      <c r="G209" s="4"/>
    </row>
    <row r="210" spans="1:7" s="3" customFormat="1" ht="12.75">
      <c r="A210" s="126"/>
      <c r="B210" s="126"/>
      <c r="D210" s="4"/>
      <c r="E210" s="4"/>
      <c r="F210" s="4"/>
      <c r="G210" s="4"/>
    </row>
    <row r="211" spans="1:7" s="3" customFormat="1" ht="12.75">
      <c r="A211" s="126"/>
      <c r="B211" s="126"/>
      <c r="D211" s="4"/>
      <c r="E211" s="4"/>
      <c r="F211" s="4"/>
      <c r="G211" s="4"/>
    </row>
    <row r="212" spans="1:7" s="3" customFormat="1" ht="12.75">
      <c r="A212" s="126"/>
      <c r="B212" s="126"/>
      <c r="D212" s="4"/>
      <c r="E212" s="4"/>
      <c r="F212" s="4"/>
      <c r="G212" s="4"/>
    </row>
    <row r="213" spans="1:7" s="3" customFormat="1" ht="12.75">
      <c r="A213" s="126"/>
      <c r="B213" s="126"/>
      <c r="D213" s="4"/>
      <c r="E213" s="4"/>
      <c r="F213" s="4"/>
      <c r="G213" s="4"/>
    </row>
    <row r="214" spans="1:7" s="3" customFormat="1" ht="12.75">
      <c r="A214" s="126"/>
      <c r="B214" s="126"/>
      <c r="D214" s="4"/>
      <c r="E214" s="4"/>
      <c r="F214" s="4"/>
      <c r="G214" s="4"/>
    </row>
    <row r="215" spans="1:7" s="3" customFormat="1" ht="12.75">
      <c r="A215" s="126"/>
      <c r="B215" s="126"/>
      <c r="D215" s="4"/>
      <c r="E215" s="4"/>
      <c r="F215" s="4"/>
      <c r="G215" s="4"/>
    </row>
    <row r="216" spans="1:7" s="3" customFormat="1" ht="12.75">
      <c r="A216" s="126"/>
      <c r="B216" s="126"/>
      <c r="D216" s="4"/>
      <c r="E216" s="4"/>
      <c r="F216" s="4"/>
      <c r="G216" s="4"/>
    </row>
    <row r="217" spans="1:7" s="3" customFormat="1" ht="12.75">
      <c r="A217" s="126"/>
      <c r="B217" s="126"/>
      <c r="D217" s="4"/>
      <c r="E217" s="4"/>
      <c r="F217" s="4"/>
      <c r="G217" s="4"/>
    </row>
    <row r="218" spans="1:7" s="3" customFormat="1" ht="12.75">
      <c r="A218" s="126"/>
      <c r="B218" s="126"/>
      <c r="D218" s="4"/>
      <c r="E218" s="4"/>
      <c r="F218" s="4"/>
      <c r="G218" s="4"/>
    </row>
    <row r="219" spans="1:7" s="3" customFormat="1" ht="12.75">
      <c r="A219" s="126"/>
      <c r="B219" s="126"/>
      <c r="D219" s="4"/>
      <c r="E219" s="4"/>
      <c r="F219" s="4"/>
      <c r="G219" s="4"/>
    </row>
    <row r="220" spans="1:7" s="3" customFormat="1" ht="12.75">
      <c r="A220" s="126"/>
      <c r="B220" s="126"/>
      <c r="D220" s="4"/>
      <c r="E220" s="4"/>
      <c r="F220" s="4"/>
      <c r="G220" s="4"/>
    </row>
    <row r="221" spans="1:7" s="3" customFormat="1" ht="12.75">
      <c r="A221" s="126"/>
      <c r="B221" s="126"/>
      <c r="D221" s="4"/>
      <c r="E221" s="4"/>
      <c r="F221" s="4"/>
      <c r="G221" s="4"/>
    </row>
    <row r="222" spans="1:7" s="3" customFormat="1" ht="12.75">
      <c r="A222" s="126"/>
      <c r="B222" s="126"/>
      <c r="D222" s="4"/>
      <c r="E222" s="4"/>
      <c r="F222" s="4"/>
      <c r="G222" s="4"/>
    </row>
    <row r="223" spans="1:7" s="3" customFormat="1" ht="12.75">
      <c r="A223" s="126"/>
      <c r="B223" s="126"/>
      <c r="D223" s="4"/>
      <c r="E223" s="4"/>
      <c r="F223" s="4"/>
      <c r="G223" s="4"/>
    </row>
    <row r="224" spans="1:7" s="3" customFormat="1" ht="12.75">
      <c r="A224" s="126"/>
      <c r="B224" s="126"/>
      <c r="D224" s="4"/>
      <c r="E224" s="4"/>
      <c r="F224" s="4"/>
      <c r="G224" s="4"/>
    </row>
    <row r="225" spans="1:7" s="3" customFormat="1" ht="12.75">
      <c r="A225" s="126"/>
      <c r="B225" s="126"/>
      <c r="D225" s="4"/>
      <c r="E225" s="4"/>
      <c r="F225" s="4"/>
      <c r="G225" s="4"/>
    </row>
    <row r="226" spans="1:7" s="3" customFormat="1" ht="12.75">
      <c r="A226" s="126"/>
      <c r="B226" s="126"/>
      <c r="D226" s="4"/>
      <c r="E226" s="4"/>
      <c r="F226" s="4"/>
      <c r="G226" s="4"/>
    </row>
  </sheetData>
  <sheetProtection/>
  <mergeCells count="3">
    <mergeCell ref="A2:C2"/>
    <mergeCell ref="A3:C3"/>
    <mergeCell ref="A1:I1"/>
  </mergeCells>
  <printOptions horizontalCentered="1"/>
  <pageMargins left="0.03937007874015748" right="0.03937007874015748" top="0.5905511811023623" bottom="0.5905511811023623" header="0.5118110236220472" footer="0.5118110236220472"/>
  <pageSetup firstPageNumber="622" useFirstPageNumber="1" horizontalDpi="600" verticalDpi="600" orientation="portrait" paperSize="9" scale="7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73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6.28125" style="75" bestFit="1" customWidth="1"/>
    <col min="2" max="2" width="54.28125" style="78" customWidth="1"/>
    <col min="3" max="3" width="14.28125" style="74" customWidth="1"/>
    <col min="4" max="4" width="13.57421875" style="74" customWidth="1"/>
    <col min="5" max="5" width="11.8515625" style="91" customWidth="1"/>
    <col min="6" max="6" width="8.140625" style="79" customWidth="1"/>
    <col min="7" max="7" width="11.421875" style="74" customWidth="1"/>
    <col min="8" max="8" width="15.7109375" style="74" bestFit="1" customWidth="1"/>
    <col min="9" max="16384" width="11.421875" style="74" customWidth="1"/>
  </cols>
  <sheetData>
    <row r="1" spans="1:6" ht="30" customHeight="1">
      <c r="A1" s="329" t="s">
        <v>74</v>
      </c>
      <c r="B1" s="329"/>
      <c r="C1" s="329"/>
      <c r="D1" s="329"/>
      <c r="E1" s="329"/>
      <c r="F1" s="329"/>
    </row>
    <row r="2" spans="1:6" ht="25.5">
      <c r="A2" s="325" t="s">
        <v>280</v>
      </c>
      <c r="B2" s="325"/>
      <c r="C2" s="128" t="s">
        <v>291</v>
      </c>
      <c r="D2" s="129" t="s">
        <v>285</v>
      </c>
      <c r="E2" s="310" t="s">
        <v>297</v>
      </c>
      <c r="F2" s="130" t="s">
        <v>281</v>
      </c>
    </row>
    <row r="3" spans="1:6" ht="12.75">
      <c r="A3" s="326">
        <v>1</v>
      </c>
      <c r="B3" s="326"/>
      <c r="C3" s="210">
        <v>2</v>
      </c>
      <c r="D3" s="210">
        <v>3</v>
      </c>
      <c r="E3" s="131">
        <v>4</v>
      </c>
      <c r="F3" s="210" t="s">
        <v>284</v>
      </c>
    </row>
    <row r="4" spans="1:6" ht="16.5" customHeight="1" hidden="1">
      <c r="A4" s="97"/>
      <c r="B4" s="98" t="s">
        <v>244</v>
      </c>
      <c r="C4" s="111">
        <f>'rashodi-opći dio'!E4+'rashodi-opći dio'!E81+'račun financiranja'!E24</f>
        <v>1481273000</v>
      </c>
      <c r="D4" s="111">
        <f>'rashodi-opći dio'!F4+'rashodi-opći dio'!F81+'račun financiranja'!F24</f>
        <v>1481273000</v>
      </c>
      <c r="E4" s="111">
        <f>'rashodi-opći dio'!G4+'rashodi-opći dio'!G81+'račun financiranja'!G24</f>
        <v>584502881.0999999</v>
      </c>
      <c r="F4" s="99">
        <f>E4/D4*100</f>
        <v>39.4594974120233</v>
      </c>
    </row>
    <row r="5" spans="1:11" ht="30.75" customHeight="1">
      <c r="A5" s="211" t="s">
        <v>81</v>
      </c>
      <c r="B5" s="213" t="s">
        <v>80</v>
      </c>
      <c r="C5" s="113">
        <f>C7+C97+C406+C618</f>
        <v>1481273000</v>
      </c>
      <c r="D5" s="113">
        <f>D7+D97+D406+D618</f>
        <v>1481273000</v>
      </c>
      <c r="E5" s="113">
        <f>E7+E97+E406+E618</f>
        <v>584502881.1</v>
      </c>
      <c r="F5" s="214">
        <f>E5/D5*100</f>
        <v>39.45949741202331</v>
      </c>
      <c r="H5" s="79"/>
      <c r="I5" s="91"/>
      <c r="J5" s="91"/>
      <c r="K5" s="91"/>
    </row>
    <row r="6" spans="1:8" ht="8.25" customHeight="1">
      <c r="A6" s="40"/>
      <c r="B6" s="35"/>
      <c r="C6" s="215"/>
      <c r="D6" s="215"/>
      <c r="E6" s="215"/>
      <c r="F6" s="216"/>
      <c r="H6" s="79"/>
    </row>
    <row r="7" spans="1:9" ht="15" customHeight="1">
      <c r="A7" s="47">
        <v>100</v>
      </c>
      <c r="B7" s="123" t="s">
        <v>82</v>
      </c>
      <c r="C7" s="113">
        <f>C9+C75+C84</f>
        <v>76526000</v>
      </c>
      <c r="D7" s="113">
        <f>D9+D75+D84</f>
        <v>76526000</v>
      </c>
      <c r="E7" s="113">
        <f>E9+E75+E84</f>
        <v>32825143.910000004</v>
      </c>
      <c r="F7" s="214">
        <f aca="true" t="shared" si="0" ref="F7:F69">E7/D7*100</f>
        <v>42.89410646054936</v>
      </c>
      <c r="H7" s="79"/>
      <c r="I7" s="79"/>
    </row>
    <row r="8" spans="1:8" ht="8.25" customHeight="1">
      <c r="A8" s="40"/>
      <c r="B8" s="35"/>
      <c r="C8" s="113"/>
      <c r="D8" s="113"/>
      <c r="E8" s="113"/>
      <c r="F8" s="214"/>
      <c r="H8" s="79"/>
    </row>
    <row r="9" spans="1:8" ht="12.75" customHeight="1">
      <c r="A9" s="56" t="s">
        <v>67</v>
      </c>
      <c r="B9" s="123" t="s">
        <v>68</v>
      </c>
      <c r="C9" s="113">
        <f>C10+C70</f>
        <v>73906000</v>
      </c>
      <c r="D9" s="113">
        <f>D10+D70</f>
        <v>73906000</v>
      </c>
      <c r="E9" s="113">
        <f>E10+E70</f>
        <v>31945741.860000003</v>
      </c>
      <c r="F9" s="214">
        <f t="shared" si="0"/>
        <v>43.2248286472005</v>
      </c>
      <c r="H9" s="79"/>
    </row>
    <row r="10" spans="1:8" ht="12.75" customHeight="1" hidden="1">
      <c r="A10" s="56">
        <v>3</v>
      </c>
      <c r="B10" s="217" t="s">
        <v>40</v>
      </c>
      <c r="C10" s="113">
        <f>C11+C22+C54+C60+C65</f>
        <v>73906000</v>
      </c>
      <c r="D10" s="113">
        <f>D11+D22+D54+D60+D65</f>
        <v>73906000</v>
      </c>
      <c r="E10" s="113">
        <f>E11+E22+E54+E60+E65</f>
        <v>31945741.860000003</v>
      </c>
      <c r="F10" s="214">
        <f t="shared" si="0"/>
        <v>43.2248286472005</v>
      </c>
      <c r="H10" s="79"/>
    </row>
    <row r="11" spans="1:8" ht="12.75" customHeight="1">
      <c r="A11" s="80">
        <v>31</v>
      </c>
      <c r="B11" s="218" t="s">
        <v>41</v>
      </c>
      <c r="C11" s="113">
        <f>C12+C16+C18</f>
        <v>49020000</v>
      </c>
      <c r="D11" s="113">
        <f>D12+D16+D18</f>
        <v>49020000</v>
      </c>
      <c r="E11" s="113">
        <f>E12+E16+E18</f>
        <v>19950704.150000002</v>
      </c>
      <c r="F11" s="214">
        <f t="shared" si="0"/>
        <v>40.69911087311302</v>
      </c>
      <c r="H11" s="79"/>
    </row>
    <row r="12" spans="1:8" ht="12.75" customHeight="1">
      <c r="A12" s="56">
        <v>311</v>
      </c>
      <c r="B12" s="218" t="s">
        <v>131</v>
      </c>
      <c r="C12" s="113">
        <f>C13+C14+C15</f>
        <v>40100000</v>
      </c>
      <c r="D12" s="113">
        <f>D13+D14+D15</f>
        <v>40100000</v>
      </c>
      <c r="E12" s="113">
        <f>E13+E14+E15</f>
        <v>16788331.32</v>
      </c>
      <c r="F12" s="214">
        <f t="shared" si="0"/>
        <v>41.86616289276808</v>
      </c>
      <c r="H12" s="79"/>
    </row>
    <row r="13" spans="1:8" ht="12.75" customHeight="1">
      <c r="A13" s="54">
        <v>3111</v>
      </c>
      <c r="B13" s="182" t="s">
        <v>42</v>
      </c>
      <c r="C13" s="261">
        <v>40000000</v>
      </c>
      <c r="D13" s="261">
        <v>40000000</v>
      </c>
      <c r="E13" s="42">
        <v>16471517.63</v>
      </c>
      <c r="F13" s="265">
        <f t="shared" si="0"/>
        <v>41.178794075</v>
      </c>
      <c r="H13" s="79"/>
    </row>
    <row r="14" spans="1:8" ht="12.75" customHeight="1">
      <c r="A14" s="54">
        <v>3112</v>
      </c>
      <c r="B14" s="182" t="s">
        <v>265</v>
      </c>
      <c r="C14" s="261">
        <v>0</v>
      </c>
      <c r="D14" s="261">
        <v>0</v>
      </c>
      <c r="E14" s="42">
        <v>116617.97</v>
      </c>
      <c r="F14" s="266" t="s">
        <v>233</v>
      </c>
      <c r="H14" s="79"/>
    </row>
    <row r="15" spans="1:8" ht="12.75" customHeight="1">
      <c r="A15" s="54">
        <v>3113</v>
      </c>
      <c r="B15" s="182" t="s">
        <v>43</v>
      </c>
      <c r="C15" s="261">
        <v>100000</v>
      </c>
      <c r="D15" s="261">
        <v>100000</v>
      </c>
      <c r="E15" s="42">
        <v>200195.72</v>
      </c>
      <c r="F15" s="265">
        <f t="shared" si="0"/>
        <v>200.19572000000002</v>
      </c>
      <c r="H15" s="79"/>
    </row>
    <row r="16" spans="1:8" s="82" customFormat="1" ht="12.75" customHeight="1">
      <c r="A16" s="56">
        <v>312</v>
      </c>
      <c r="B16" s="220" t="s">
        <v>44</v>
      </c>
      <c r="C16" s="113">
        <f>C17</f>
        <v>2000000</v>
      </c>
      <c r="D16" s="113">
        <f>D17</f>
        <v>2000000</v>
      </c>
      <c r="E16" s="113">
        <f>E17</f>
        <v>282547.71</v>
      </c>
      <c r="F16" s="214">
        <f t="shared" si="0"/>
        <v>14.1273855</v>
      </c>
      <c r="H16" s="79"/>
    </row>
    <row r="17" spans="1:8" ht="12.75" customHeight="1">
      <c r="A17" s="54">
        <v>3121</v>
      </c>
      <c r="B17" s="182" t="s">
        <v>44</v>
      </c>
      <c r="C17" s="261">
        <v>2000000</v>
      </c>
      <c r="D17" s="261">
        <v>2000000</v>
      </c>
      <c r="E17" s="42">
        <v>282547.71</v>
      </c>
      <c r="F17" s="265">
        <f t="shared" si="0"/>
        <v>14.1273855</v>
      </c>
      <c r="H17" s="79"/>
    </row>
    <row r="18" spans="1:8" s="82" customFormat="1" ht="12.75" customHeight="1">
      <c r="A18" s="56">
        <v>313</v>
      </c>
      <c r="B18" s="220" t="s">
        <v>45</v>
      </c>
      <c r="C18" s="113">
        <f>C19+C20+C21</f>
        <v>6920000</v>
      </c>
      <c r="D18" s="113">
        <f>D19+D20+D21</f>
        <v>6920000</v>
      </c>
      <c r="E18" s="113">
        <f>E19+E20+E21</f>
        <v>2879825.1199999996</v>
      </c>
      <c r="F18" s="214">
        <f t="shared" si="0"/>
        <v>41.61596994219653</v>
      </c>
      <c r="H18" s="79"/>
    </row>
    <row r="19" spans="1:8" s="82" customFormat="1" ht="12.75" customHeight="1" hidden="1">
      <c r="A19" s="54">
        <v>3131</v>
      </c>
      <c r="B19" s="182" t="s">
        <v>214</v>
      </c>
      <c r="C19" s="42">
        <v>0</v>
      </c>
      <c r="D19" s="42">
        <v>0</v>
      </c>
      <c r="E19" s="42">
        <v>0</v>
      </c>
      <c r="F19" s="106" t="e">
        <f t="shared" si="0"/>
        <v>#DIV/0!</v>
      </c>
      <c r="H19" s="79"/>
    </row>
    <row r="20" spans="1:8" ht="12.75" customHeight="1">
      <c r="A20" s="54">
        <v>3132</v>
      </c>
      <c r="B20" s="182" t="s">
        <v>132</v>
      </c>
      <c r="C20" s="261">
        <v>6200000</v>
      </c>
      <c r="D20" s="261">
        <v>6200000</v>
      </c>
      <c r="E20" s="42">
        <v>2595191.76</v>
      </c>
      <c r="F20" s="265">
        <f t="shared" si="0"/>
        <v>41.85793161290322</v>
      </c>
      <c r="H20" s="79"/>
    </row>
    <row r="21" spans="1:8" ht="12.75" customHeight="1">
      <c r="A21" s="54">
        <v>3133</v>
      </c>
      <c r="B21" s="182" t="s">
        <v>133</v>
      </c>
      <c r="C21" s="261">
        <v>720000</v>
      </c>
      <c r="D21" s="261">
        <v>720000</v>
      </c>
      <c r="E21" s="42">
        <v>284633.36</v>
      </c>
      <c r="F21" s="265">
        <f t="shared" si="0"/>
        <v>39.53241111111111</v>
      </c>
      <c r="H21" s="79"/>
    </row>
    <row r="22" spans="1:8" ht="12.75" customHeight="1">
      <c r="A22" s="56">
        <v>32</v>
      </c>
      <c r="B22" s="221" t="s">
        <v>4</v>
      </c>
      <c r="C22" s="113">
        <f>C23+C28+C34+C44+C46</f>
        <v>24475000</v>
      </c>
      <c r="D22" s="113">
        <f>D23+D28+D34+D44+D46</f>
        <v>24475000</v>
      </c>
      <c r="E22" s="113">
        <f>E23+E28+E34+E44+E46</f>
        <v>11611963.55</v>
      </c>
      <c r="F22" s="214">
        <f t="shared" si="0"/>
        <v>47.444182022471914</v>
      </c>
      <c r="H22" s="79"/>
    </row>
    <row r="23" spans="1:8" ht="12.75" customHeight="1">
      <c r="A23" s="56">
        <v>321</v>
      </c>
      <c r="B23" s="221" t="s">
        <v>8</v>
      </c>
      <c r="C23" s="113">
        <f>C24+C25+C26+C27</f>
        <v>3810000</v>
      </c>
      <c r="D23" s="113">
        <f>D24+D25+D26+D27</f>
        <v>3810000</v>
      </c>
      <c r="E23" s="113">
        <f>E24+E25+E26+E27</f>
        <v>1651828.9900000002</v>
      </c>
      <c r="F23" s="214">
        <f t="shared" si="0"/>
        <v>43.35509160104987</v>
      </c>
      <c r="H23" s="79"/>
    </row>
    <row r="24" spans="1:8" ht="12.75" customHeight="1">
      <c r="A24" s="54">
        <v>3211</v>
      </c>
      <c r="B24" s="183" t="s">
        <v>46</v>
      </c>
      <c r="C24" s="261">
        <v>1500000</v>
      </c>
      <c r="D24" s="261">
        <v>1500000</v>
      </c>
      <c r="E24" s="42">
        <v>604270.27</v>
      </c>
      <c r="F24" s="265">
        <f t="shared" si="0"/>
        <v>40.28468466666667</v>
      </c>
      <c r="H24" s="79"/>
    </row>
    <row r="25" spans="1:8" ht="12.75" customHeight="1">
      <c r="A25" s="54">
        <v>3212</v>
      </c>
      <c r="B25" s="183" t="s">
        <v>47</v>
      </c>
      <c r="C25" s="261">
        <v>1500000</v>
      </c>
      <c r="D25" s="261">
        <v>1500000</v>
      </c>
      <c r="E25" s="42">
        <v>760576.18</v>
      </c>
      <c r="F25" s="265">
        <f t="shared" si="0"/>
        <v>50.70507866666667</v>
      </c>
      <c r="H25" s="79"/>
    </row>
    <row r="26" spans="1:8" ht="12.75" customHeight="1">
      <c r="A26" s="57" t="s">
        <v>6</v>
      </c>
      <c r="B26" s="222" t="s">
        <v>7</v>
      </c>
      <c r="C26" s="261">
        <v>800000</v>
      </c>
      <c r="D26" s="261">
        <v>800000</v>
      </c>
      <c r="E26" s="42">
        <v>286982.54</v>
      </c>
      <c r="F26" s="265">
        <f t="shared" si="0"/>
        <v>35.8728175</v>
      </c>
      <c r="H26" s="79"/>
    </row>
    <row r="27" spans="1:8" ht="12.75" customHeight="1" hidden="1">
      <c r="A27" s="57">
        <v>3214</v>
      </c>
      <c r="B27" s="222" t="s">
        <v>134</v>
      </c>
      <c r="C27" s="261">
        <v>10000</v>
      </c>
      <c r="D27" s="261">
        <v>10000</v>
      </c>
      <c r="E27" s="42">
        <v>0</v>
      </c>
      <c r="F27" s="265">
        <f t="shared" si="0"/>
        <v>0</v>
      </c>
      <c r="H27" s="79"/>
    </row>
    <row r="28" spans="1:8" ht="12.75" customHeight="1">
      <c r="A28" s="58">
        <v>322</v>
      </c>
      <c r="B28" s="217" t="s">
        <v>48</v>
      </c>
      <c r="C28" s="113">
        <f>C29+C30+C31+C32+C33</f>
        <v>2130000</v>
      </c>
      <c r="D28" s="113">
        <f>D29+D30+D31+D32+D33</f>
        <v>2130000</v>
      </c>
      <c r="E28" s="113">
        <f>E29+E30+E31+E32+E33</f>
        <v>855499.68</v>
      </c>
      <c r="F28" s="214">
        <f t="shared" si="0"/>
        <v>40.16430422535212</v>
      </c>
      <c r="H28" s="79"/>
    </row>
    <row r="29" spans="1:8" ht="12.75" customHeight="1">
      <c r="A29" s="57">
        <v>3221</v>
      </c>
      <c r="B29" s="182" t="s">
        <v>49</v>
      </c>
      <c r="C29" s="261">
        <v>1000000</v>
      </c>
      <c r="D29" s="261">
        <v>1000000</v>
      </c>
      <c r="E29" s="42">
        <v>551326.4</v>
      </c>
      <c r="F29" s="265">
        <f t="shared" si="0"/>
        <v>55.13264</v>
      </c>
      <c r="H29" s="79"/>
    </row>
    <row r="30" spans="1:8" ht="12.75" customHeight="1">
      <c r="A30" s="57">
        <v>3223</v>
      </c>
      <c r="B30" s="182" t="s">
        <v>50</v>
      </c>
      <c r="C30" s="261">
        <v>1000000</v>
      </c>
      <c r="D30" s="261">
        <v>1000000</v>
      </c>
      <c r="E30" s="42">
        <v>214661.87</v>
      </c>
      <c r="F30" s="265">
        <f t="shared" si="0"/>
        <v>21.466187</v>
      </c>
      <c r="H30" s="79"/>
    </row>
    <row r="31" spans="1:8" ht="12.75" customHeight="1">
      <c r="A31" s="57">
        <v>3224</v>
      </c>
      <c r="B31" s="223" t="s">
        <v>9</v>
      </c>
      <c r="C31" s="261">
        <v>0</v>
      </c>
      <c r="D31" s="261">
        <v>0</v>
      </c>
      <c r="E31" s="42">
        <v>5182.38</v>
      </c>
      <c r="F31" s="266" t="s">
        <v>233</v>
      </c>
      <c r="H31" s="79"/>
    </row>
    <row r="32" spans="1:8" ht="12.75" customHeight="1">
      <c r="A32" s="57" t="s">
        <v>10</v>
      </c>
      <c r="B32" s="223" t="s">
        <v>11</v>
      </c>
      <c r="C32" s="261">
        <v>60000</v>
      </c>
      <c r="D32" s="261">
        <v>60000</v>
      </c>
      <c r="E32" s="42">
        <v>67585.03</v>
      </c>
      <c r="F32" s="265">
        <f t="shared" si="0"/>
        <v>112.64171666666667</v>
      </c>
      <c r="H32" s="79"/>
    </row>
    <row r="33" spans="1:8" ht="12.75" customHeight="1">
      <c r="A33" s="57">
        <v>3227</v>
      </c>
      <c r="B33" s="224" t="s">
        <v>135</v>
      </c>
      <c r="C33" s="261">
        <v>70000</v>
      </c>
      <c r="D33" s="261">
        <v>70000</v>
      </c>
      <c r="E33" s="42">
        <v>16744</v>
      </c>
      <c r="F33" s="265">
        <f t="shared" si="0"/>
        <v>23.919999999999998</v>
      </c>
      <c r="H33" s="79"/>
    </row>
    <row r="34" spans="1:8" ht="12.75" customHeight="1">
      <c r="A34" s="58">
        <v>323</v>
      </c>
      <c r="B34" s="217" t="s">
        <v>12</v>
      </c>
      <c r="C34" s="113">
        <f>SUM(C35:C43)</f>
        <v>17550000</v>
      </c>
      <c r="D34" s="113">
        <f>SUM(D35:D43)</f>
        <v>17550000</v>
      </c>
      <c r="E34" s="113">
        <f>SUM(E35:E43)</f>
        <v>8861821.89</v>
      </c>
      <c r="F34" s="214">
        <f t="shared" si="0"/>
        <v>50.49471162393163</v>
      </c>
      <c r="H34" s="79"/>
    </row>
    <row r="35" spans="1:8" ht="12.75" customHeight="1">
      <c r="A35" s="54">
        <v>3231</v>
      </c>
      <c r="B35" s="182" t="s">
        <v>51</v>
      </c>
      <c r="C35" s="264">
        <v>950000</v>
      </c>
      <c r="D35" s="264">
        <v>950000</v>
      </c>
      <c r="E35" s="215">
        <v>609938.67</v>
      </c>
      <c r="F35" s="268">
        <f t="shared" si="0"/>
        <v>64.20407052631579</v>
      </c>
      <c r="H35" s="79"/>
    </row>
    <row r="36" spans="1:8" ht="12.75" customHeight="1">
      <c r="A36" s="54">
        <v>3232</v>
      </c>
      <c r="B36" s="223" t="s">
        <v>13</v>
      </c>
      <c r="C36" s="264">
        <v>3500000</v>
      </c>
      <c r="D36" s="264">
        <v>3500000</v>
      </c>
      <c r="E36" s="215">
        <v>1504960.54</v>
      </c>
      <c r="F36" s="268">
        <f t="shared" si="0"/>
        <v>42.99887257142857</v>
      </c>
      <c r="H36" s="79"/>
    </row>
    <row r="37" spans="1:8" ht="12.75" customHeight="1">
      <c r="A37" s="54">
        <v>3233</v>
      </c>
      <c r="B37" s="183" t="s">
        <v>52</v>
      </c>
      <c r="C37" s="264">
        <v>3800000</v>
      </c>
      <c r="D37" s="264">
        <v>3800000</v>
      </c>
      <c r="E37" s="215">
        <v>724262.34</v>
      </c>
      <c r="F37" s="268">
        <f t="shared" si="0"/>
        <v>19.059535263157894</v>
      </c>
      <c r="H37" s="79"/>
    </row>
    <row r="38" spans="1:8" ht="12.75" customHeight="1">
      <c r="A38" s="54">
        <v>3234</v>
      </c>
      <c r="B38" s="183" t="s">
        <v>53</v>
      </c>
      <c r="C38" s="264">
        <v>100000</v>
      </c>
      <c r="D38" s="264">
        <v>100000</v>
      </c>
      <c r="E38" s="215">
        <v>132830.17</v>
      </c>
      <c r="F38" s="268">
        <f t="shared" si="0"/>
        <v>132.83017</v>
      </c>
      <c r="H38" s="79"/>
    </row>
    <row r="39" spans="1:8" ht="12.75" customHeight="1">
      <c r="A39" s="54">
        <v>3235</v>
      </c>
      <c r="B39" s="183" t="s">
        <v>54</v>
      </c>
      <c r="C39" s="264">
        <v>6600000</v>
      </c>
      <c r="D39" s="264">
        <v>6600000</v>
      </c>
      <c r="E39" s="215">
        <v>4259160.72</v>
      </c>
      <c r="F39" s="268">
        <f t="shared" si="0"/>
        <v>64.53273818181819</v>
      </c>
      <c r="H39" s="79"/>
    </row>
    <row r="40" spans="1:8" ht="12.75" customHeight="1">
      <c r="A40" s="54">
        <v>3236</v>
      </c>
      <c r="B40" s="183" t="s">
        <v>55</v>
      </c>
      <c r="C40" s="264">
        <v>500000</v>
      </c>
      <c r="D40" s="264">
        <v>500000</v>
      </c>
      <c r="E40" s="215">
        <v>497367.69</v>
      </c>
      <c r="F40" s="268">
        <f t="shared" si="0"/>
        <v>99.473538</v>
      </c>
      <c r="H40" s="79"/>
    </row>
    <row r="41" spans="1:8" ht="12.75" customHeight="1">
      <c r="A41" s="54">
        <v>3237</v>
      </c>
      <c r="B41" s="223" t="s">
        <v>14</v>
      </c>
      <c r="C41" s="264">
        <v>1300000</v>
      </c>
      <c r="D41" s="264">
        <v>1300000</v>
      </c>
      <c r="E41" s="215">
        <v>722940.13</v>
      </c>
      <c r="F41" s="268">
        <f t="shared" si="0"/>
        <v>55.61077923076924</v>
      </c>
      <c r="H41" s="79"/>
    </row>
    <row r="42" spans="1:8" ht="12.75" customHeight="1">
      <c r="A42" s="54">
        <v>3238</v>
      </c>
      <c r="B42" s="223" t="s">
        <v>15</v>
      </c>
      <c r="C42" s="264">
        <v>500000</v>
      </c>
      <c r="D42" s="264">
        <v>500000</v>
      </c>
      <c r="E42" s="215">
        <v>162375</v>
      </c>
      <c r="F42" s="268">
        <f t="shared" si="0"/>
        <v>32.475</v>
      </c>
      <c r="H42" s="79"/>
    </row>
    <row r="43" spans="1:8" ht="12.75" customHeight="1">
      <c r="A43" s="54">
        <v>3239</v>
      </c>
      <c r="B43" s="223" t="s">
        <v>56</v>
      </c>
      <c r="C43" s="264">
        <v>300000</v>
      </c>
      <c r="D43" s="264">
        <v>300000</v>
      </c>
      <c r="E43" s="215">
        <v>247986.63</v>
      </c>
      <c r="F43" s="268">
        <f t="shared" si="0"/>
        <v>82.66221</v>
      </c>
      <c r="H43" s="79"/>
    </row>
    <row r="44" spans="1:8" ht="12.75" customHeight="1">
      <c r="A44" s="56">
        <v>324</v>
      </c>
      <c r="B44" s="218" t="s">
        <v>136</v>
      </c>
      <c r="C44" s="113">
        <f>C45</f>
        <v>50000</v>
      </c>
      <c r="D44" s="113">
        <f>D45</f>
        <v>50000</v>
      </c>
      <c r="E44" s="113">
        <f>E45</f>
        <v>0</v>
      </c>
      <c r="F44" s="214">
        <f t="shared" si="0"/>
        <v>0</v>
      </c>
      <c r="H44" s="79"/>
    </row>
    <row r="45" spans="1:8" ht="12.75" customHeight="1" hidden="1">
      <c r="A45" s="54">
        <v>3241</v>
      </c>
      <c r="B45" s="182" t="s">
        <v>136</v>
      </c>
      <c r="C45" s="261">
        <v>50000</v>
      </c>
      <c r="D45" s="261">
        <v>50000</v>
      </c>
      <c r="E45" s="42">
        <v>0</v>
      </c>
      <c r="F45" s="265">
        <f t="shared" si="0"/>
        <v>0</v>
      </c>
      <c r="H45" s="79"/>
    </row>
    <row r="46" spans="1:8" ht="12.75" customHeight="1">
      <c r="A46" s="47">
        <v>329</v>
      </c>
      <c r="B46" s="218" t="s">
        <v>57</v>
      </c>
      <c r="C46" s="113">
        <f>SUM(C47:C53)</f>
        <v>935000</v>
      </c>
      <c r="D46" s="113">
        <f>SUM(D47:D53)</f>
        <v>935000</v>
      </c>
      <c r="E46" s="113">
        <f>SUM(E47:E53)</f>
        <v>242812.99</v>
      </c>
      <c r="F46" s="214">
        <f t="shared" si="0"/>
        <v>25.969303743315507</v>
      </c>
      <c r="H46" s="79"/>
    </row>
    <row r="47" spans="1:8" ht="12.75" customHeight="1">
      <c r="A47" s="54">
        <v>3291</v>
      </c>
      <c r="B47" s="224" t="s">
        <v>88</v>
      </c>
      <c r="C47" s="264">
        <v>220000</v>
      </c>
      <c r="D47" s="264">
        <v>220000</v>
      </c>
      <c r="E47" s="215">
        <v>97872.48</v>
      </c>
      <c r="F47" s="268">
        <f t="shared" si="0"/>
        <v>44.48749090909091</v>
      </c>
      <c r="H47" s="79"/>
    </row>
    <row r="48" spans="1:8" ht="12.75" customHeight="1">
      <c r="A48" s="54">
        <v>3292</v>
      </c>
      <c r="B48" s="224" t="s">
        <v>58</v>
      </c>
      <c r="C48" s="264">
        <v>150000</v>
      </c>
      <c r="D48" s="264">
        <v>150000</v>
      </c>
      <c r="E48" s="215">
        <v>49418</v>
      </c>
      <c r="F48" s="268">
        <f t="shared" si="0"/>
        <v>32.94533333333333</v>
      </c>
      <c r="H48" s="79"/>
    </row>
    <row r="49" spans="1:8" ht="12.75" customHeight="1">
      <c r="A49" s="54">
        <v>3293</v>
      </c>
      <c r="B49" s="224" t="s">
        <v>59</v>
      </c>
      <c r="C49" s="264">
        <v>90000</v>
      </c>
      <c r="D49" s="264">
        <v>90000</v>
      </c>
      <c r="E49" s="215">
        <v>27504.44</v>
      </c>
      <c r="F49" s="268">
        <f t="shared" si="0"/>
        <v>30.560488888888887</v>
      </c>
      <c r="H49" s="79"/>
    </row>
    <row r="50" spans="1:8" ht="12.75" customHeight="1">
      <c r="A50" s="54">
        <v>3294</v>
      </c>
      <c r="B50" s="224" t="s">
        <v>249</v>
      </c>
      <c r="C50" s="264">
        <v>25000</v>
      </c>
      <c r="D50" s="264">
        <v>25000</v>
      </c>
      <c r="E50" s="215">
        <v>13883.65</v>
      </c>
      <c r="F50" s="268">
        <f t="shared" si="0"/>
        <v>55.5346</v>
      </c>
      <c r="H50" s="79"/>
    </row>
    <row r="51" spans="1:8" ht="12.75" customHeight="1">
      <c r="A51" s="54">
        <v>3295</v>
      </c>
      <c r="B51" s="224" t="s">
        <v>137</v>
      </c>
      <c r="C51" s="264">
        <v>100000</v>
      </c>
      <c r="D51" s="264">
        <v>100000</v>
      </c>
      <c r="E51" s="215">
        <v>36060.8</v>
      </c>
      <c r="F51" s="268">
        <f t="shared" si="0"/>
        <v>36.0608</v>
      </c>
      <c r="H51" s="79"/>
    </row>
    <row r="52" spans="1:8" ht="12.75" customHeight="1">
      <c r="A52" s="54">
        <v>3296</v>
      </c>
      <c r="B52" s="224" t="s">
        <v>268</v>
      </c>
      <c r="C52" s="264">
        <v>0</v>
      </c>
      <c r="D52" s="264">
        <v>0</v>
      </c>
      <c r="E52" s="215">
        <v>400</v>
      </c>
      <c r="F52" s="269" t="s">
        <v>233</v>
      </c>
      <c r="H52" s="79"/>
    </row>
    <row r="53" spans="1:8" ht="12.75" customHeight="1">
      <c r="A53" s="54">
        <v>3299</v>
      </c>
      <c r="B53" s="182" t="s">
        <v>57</v>
      </c>
      <c r="C53" s="264">
        <v>350000</v>
      </c>
      <c r="D53" s="264">
        <v>350000</v>
      </c>
      <c r="E53" s="215">
        <v>17673.62</v>
      </c>
      <c r="F53" s="268">
        <f t="shared" si="0"/>
        <v>5.049605714285714</v>
      </c>
      <c r="H53" s="79"/>
    </row>
    <row r="54" spans="1:8" ht="12.75" customHeight="1">
      <c r="A54" s="56">
        <v>34</v>
      </c>
      <c r="B54" s="221" t="s">
        <v>16</v>
      </c>
      <c r="C54" s="113">
        <f>C55</f>
        <v>211000</v>
      </c>
      <c r="D54" s="113">
        <f>D55</f>
        <v>211000</v>
      </c>
      <c r="E54" s="113">
        <f>E55</f>
        <v>330326.66000000003</v>
      </c>
      <c r="F54" s="214">
        <f t="shared" si="0"/>
        <v>156.55291943127963</v>
      </c>
      <c r="H54" s="79"/>
    </row>
    <row r="55" spans="1:8" ht="12.75" customHeight="1">
      <c r="A55" s="56">
        <v>343</v>
      </c>
      <c r="B55" s="218" t="s">
        <v>64</v>
      </c>
      <c r="C55" s="113">
        <f>SUM(C56:C59)</f>
        <v>211000</v>
      </c>
      <c r="D55" s="113">
        <f>SUM(D56:D59)</f>
        <v>211000</v>
      </c>
      <c r="E55" s="113">
        <f>SUM(E56:E59)</f>
        <v>330326.66000000003</v>
      </c>
      <c r="F55" s="214">
        <f t="shared" si="0"/>
        <v>156.55291943127963</v>
      </c>
      <c r="H55" s="79"/>
    </row>
    <row r="56" spans="1:8" ht="12.75" customHeight="1">
      <c r="A56" s="40">
        <v>3431</v>
      </c>
      <c r="B56" s="207" t="s">
        <v>65</v>
      </c>
      <c r="C56" s="264">
        <v>200000</v>
      </c>
      <c r="D56" s="264">
        <v>200000</v>
      </c>
      <c r="E56" s="215">
        <v>329421.96</v>
      </c>
      <c r="F56" s="268">
        <f t="shared" si="0"/>
        <v>164.71098</v>
      </c>
      <c r="H56" s="79"/>
    </row>
    <row r="57" spans="1:8" ht="12.75" customHeight="1">
      <c r="A57" s="40">
        <v>3432</v>
      </c>
      <c r="B57" s="207" t="s">
        <v>66</v>
      </c>
      <c r="C57" s="264">
        <v>1000</v>
      </c>
      <c r="D57" s="264">
        <v>1000</v>
      </c>
      <c r="E57" s="215">
        <v>579.14</v>
      </c>
      <c r="F57" s="268">
        <f t="shared" si="0"/>
        <v>57.914</v>
      </c>
      <c r="H57" s="79"/>
    </row>
    <row r="58" spans="1:8" ht="12.75" customHeight="1">
      <c r="A58" s="40">
        <v>3433</v>
      </c>
      <c r="B58" s="207" t="s">
        <v>83</v>
      </c>
      <c r="C58" s="264">
        <v>10000</v>
      </c>
      <c r="D58" s="264">
        <v>10000</v>
      </c>
      <c r="E58" s="215">
        <v>325.56</v>
      </c>
      <c r="F58" s="268">
        <f t="shared" si="0"/>
        <v>3.2556000000000003</v>
      </c>
      <c r="H58" s="79"/>
    </row>
    <row r="59" spans="1:8" ht="12.75" customHeight="1" hidden="1">
      <c r="A59" s="40">
        <v>3434</v>
      </c>
      <c r="B59" s="207" t="s">
        <v>253</v>
      </c>
      <c r="C59" s="215">
        <v>0</v>
      </c>
      <c r="D59" s="215">
        <v>0</v>
      </c>
      <c r="E59" s="215">
        <v>0</v>
      </c>
      <c r="F59" s="216" t="e">
        <f t="shared" si="0"/>
        <v>#DIV/0!</v>
      </c>
      <c r="H59" s="79"/>
    </row>
    <row r="60" spans="1:8" s="82" customFormat="1" ht="24" customHeight="1">
      <c r="A60" s="109">
        <v>37</v>
      </c>
      <c r="B60" s="225" t="s">
        <v>193</v>
      </c>
      <c r="C60" s="170">
        <f>C61+C63</f>
        <v>200000</v>
      </c>
      <c r="D60" s="170">
        <f>D61+D63</f>
        <v>200000</v>
      </c>
      <c r="E60" s="170">
        <f>E61+E63</f>
        <v>45747.5</v>
      </c>
      <c r="F60" s="226">
        <f t="shared" si="0"/>
        <v>22.87375</v>
      </c>
      <c r="H60" s="79"/>
    </row>
    <row r="61" spans="1:8" s="82" customFormat="1" ht="12.75" customHeight="1">
      <c r="A61" s="109">
        <v>371</v>
      </c>
      <c r="B61" s="192" t="s">
        <v>274</v>
      </c>
      <c r="C61" s="176">
        <f>C62</f>
        <v>0</v>
      </c>
      <c r="D61" s="176">
        <f>D62</f>
        <v>0</v>
      </c>
      <c r="E61" s="176">
        <f>E62</f>
        <v>6780</v>
      </c>
      <c r="F61" s="198" t="s">
        <v>233</v>
      </c>
      <c r="H61" s="79"/>
    </row>
    <row r="62" spans="1:8" s="82" customFormat="1" ht="25.5">
      <c r="A62" s="110">
        <v>3712</v>
      </c>
      <c r="B62" s="186" t="s">
        <v>273</v>
      </c>
      <c r="C62" s="261">
        <v>0</v>
      </c>
      <c r="D62" s="261">
        <v>0</v>
      </c>
      <c r="E62" s="157">
        <v>6780</v>
      </c>
      <c r="F62" s="266" t="s">
        <v>233</v>
      </c>
      <c r="H62" s="79"/>
    </row>
    <row r="63" spans="1:8" s="82" customFormat="1" ht="12.75" customHeight="1">
      <c r="A63" s="47">
        <v>372</v>
      </c>
      <c r="B63" s="220" t="s">
        <v>194</v>
      </c>
      <c r="C63" s="170">
        <f>C64</f>
        <v>200000</v>
      </c>
      <c r="D63" s="170">
        <f>D64</f>
        <v>200000</v>
      </c>
      <c r="E63" s="170">
        <f>E64</f>
        <v>38967.5</v>
      </c>
      <c r="F63" s="226">
        <f t="shared" si="0"/>
        <v>19.48375</v>
      </c>
      <c r="H63" s="79"/>
    </row>
    <row r="64" spans="1:8" ht="12.75" customHeight="1">
      <c r="A64" s="40">
        <v>3721</v>
      </c>
      <c r="B64" s="224" t="s">
        <v>195</v>
      </c>
      <c r="C64" s="264">
        <v>200000</v>
      </c>
      <c r="D64" s="264">
        <v>200000</v>
      </c>
      <c r="E64" s="215">
        <v>38967.5</v>
      </c>
      <c r="F64" s="268">
        <f t="shared" si="0"/>
        <v>19.48375</v>
      </c>
      <c r="H64" s="79"/>
    </row>
    <row r="65" spans="1:8" ht="12.75" customHeight="1">
      <c r="A65" s="58">
        <v>38</v>
      </c>
      <c r="B65" s="227" t="s">
        <v>60</v>
      </c>
      <c r="C65" s="113">
        <f>C66+C68</f>
        <v>0</v>
      </c>
      <c r="D65" s="113">
        <f>D66+D68</f>
        <v>0</v>
      </c>
      <c r="E65" s="113">
        <f>E66+E68</f>
        <v>7000</v>
      </c>
      <c r="F65" s="228" t="s">
        <v>233</v>
      </c>
      <c r="H65" s="79"/>
    </row>
    <row r="66" spans="1:8" ht="12.75" customHeight="1">
      <c r="A66" s="58">
        <v>381</v>
      </c>
      <c r="B66" s="227" t="s">
        <v>39</v>
      </c>
      <c r="C66" s="113">
        <f>C67</f>
        <v>0</v>
      </c>
      <c r="D66" s="113">
        <f>D67</f>
        <v>0</v>
      </c>
      <c r="E66" s="113">
        <f>E67</f>
        <v>7000</v>
      </c>
      <c r="F66" s="228" t="s">
        <v>233</v>
      </c>
      <c r="H66" s="79"/>
    </row>
    <row r="67" spans="1:8" ht="12.75" customHeight="1">
      <c r="A67" s="40">
        <v>3811</v>
      </c>
      <c r="B67" s="183" t="s">
        <v>20</v>
      </c>
      <c r="C67" s="261">
        <v>0</v>
      </c>
      <c r="D67" s="261">
        <v>0</v>
      </c>
      <c r="E67" s="42">
        <v>7000</v>
      </c>
      <c r="F67" s="266" t="s">
        <v>233</v>
      </c>
      <c r="H67" s="79"/>
    </row>
    <row r="68" spans="1:8" s="82" customFormat="1" ht="15" customHeight="1" hidden="1">
      <c r="A68" s="47">
        <v>383</v>
      </c>
      <c r="B68" s="225" t="s">
        <v>191</v>
      </c>
      <c r="C68" s="170">
        <f>C69</f>
        <v>0</v>
      </c>
      <c r="D68" s="170">
        <f>D69</f>
        <v>0</v>
      </c>
      <c r="E68" s="170">
        <f>E69</f>
        <v>0</v>
      </c>
      <c r="F68" s="226" t="e">
        <f t="shared" si="0"/>
        <v>#DIV/0!</v>
      </c>
      <c r="H68" s="79"/>
    </row>
    <row r="69" spans="1:8" ht="15" customHeight="1" hidden="1">
      <c r="A69" s="40">
        <v>3831</v>
      </c>
      <c r="B69" s="207" t="s">
        <v>192</v>
      </c>
      <c r="C69" s="215">
        <v>0</v>
      </c>
      <c r="D69" s="215">
        <v>0</v>
      </c>
      <c r="E69" s="215">
        <v>0</v>
      </c>
      <c r="F69" s="216" t="e">
        <f t="shared" si="0"/>
        <v>#DIV/0!</v>
      </c>
      <c r="H69" s="79"/>
    </row>
    <row r="70" spans="1:8" s="82" customFormat="1" ht="15.75" customHeight="1" hidden="1">
      <c r="A70" s="47">
        <v>5</v>
      </c>
      <c r="B70" s="229" t="s">
        <v>30</v>
      </c>
      <c r="C70" s="113">
        <f aca="true" t="shared" si="1" ref="C70:E72">C71</f>
        <v>0</v>
      </c>
      <c r="D70" s="113">
        <f t="shared" si="1"/>
        <v>0</v>
      </c>
      <c r="E70" s="113">
        <f t="shared" si="1"/>
        <v>0</v>
      </c>
      <c r="F70" s="214" t="e">
        <f aca="true" t="shared" si="2" ref="F70:F133">E70/D70*100</f>
        <v>#DIV/0!</v>
      </c>
      <c r="H70" s="79"/>
    </row>
    <row r="71" spans="1:8" s="82" customFormat="1" ht="15" customHeight="1" hidden="1">
      <c r="A71" s="47">
        <v>51</v>
      </c>
      <c r="B71" s="230" t="s">
        <v>31</v>
      </c>
      <c r="C71" s="113">
        <f t="shared" si="1"/>
        <v>0</v>
      </c>
      <c r="D71" s="113">
        <f t="shared" si="1"/>
        <v>0</v>
      </c>
      <c r="E71" s="113">
        <f t="shared" si="1"/>
        <v>0</v>
      </c>
      <c r="F71" s="214" t="e">
        <f t="shared" si="2"/>
        <v>#DIV/0!</v>
      </c>
      <c r="H71" s="79"/>
    </row>
    <row r="72" spans="1:8" s="82" customFormat="1" ht="13.5" customHeight="1" hidden="1">
      <c r="A72" s="47">
        <v>515</v>
      </c>
      <c r="B72" s="225" t="s">
        <v>168</v>
      </c>
      <c r="C72" s="113">
        <f t="shared" si="1"/>
        <v>0</v>
      </c>
      <c r="D72" s="113">
        <f t="shared" si="1"/>
        <v>0</v>
      </c>
      <c r="E72" s="113">
        <f t="shared" si="1"/>
        <v>0</v>
      </c>
      <c r="F72" s="214" t="e">
        <f t="shared" si="2"/>
        <v>#DIV/0!</v>
      </c>
      <c r="H72" s="79"/>
    </row>
    <row r="73" spans="1:8" ht="12.75" customHeight="1" hidden="1">
      <c r="A73" s="40">
        <v>5153</v>
      </c>
      <c r="B73" s="207" t="s">
        <v>169</v>
      </c>
      <c r="C73" s="215">
        <v>0</v>
      </c>
      <c r="D73" s="215">
        <v>0</v>
      </c>
      <c r="E73" s="215">
        <v>0</v>
      </c>
      <c r="F73" s="216" t="e">
        <f t="shared" si="2"/>
        <v>#DIV/0!</v>
      </c>
      <c r="H73" s="79"/>
    </row>
    <row r="74" spans="1:8" ht="12.75" customHeight="1">
      <c r="A74" s="57"/>
      <c r="B74" s="223"/>
      <c r="C74" s="215"/>
      <c r="D74" s="215"/>
      <c r="E74" s="215"/>
      <c r="F74" s="216"/>
      <c r="H74" s="79"/>
    </row>
    <row r="75" spans="1:8" ht="12.75" customHeight="1">
      <c r="A75" s="56" t="s">
        <v>69</v>
      </c>
      <c r="B75" s="218" t="s">
        <v>70</v>
      </c>
      <c r="C75" s="113">
        <f>SUM(C79:C82)</f>
        <v>620000</v>
      </c>
      <c r="D75" s="113">
        <f>SUM(D79:D82)</f>
        <v>620000</v>
      </c>
      <c r="E75" s="113">
        <f>SUM(E79:E82)</f>
        <v>265834.05</v>
      </c>
      <c r="F75" s="214">
        <f t="shared" si="2"/>
        <v>42.876459677419355</v>
      </c>
      <c r="H75" s="79"/>
    </row>
    <row r="76" spans="1:8" ht="12.75" customHeight="1" hidden="1">
      <c r="A76" s="56">
        <v>4</v>
      </c>
      <c r="B76" s="217" t="s">
        <v>61</v>
      </c>
      <c r="C76" s="113">
        <f aca="true" t="shared" si="3" ref="C76:E77">C77</f>
        <v>620000</v>
      </c>
      <c r="D76" s="113">
        <f t="shared" si="3"/>
        <v>620000</v>
      </c>
      <c r="E76" s="113">
        <f t="shared" si="3"/>
        <v>265834.05</v>
      </c>
      <c r="F76" s="214">
        <f t="shared" si="2"/>
        <v>42.876459677419355</v>
      </c>
      <c r="H76" s="79"/>
    </row>
    <row r="77" spans="1:8" ht="12.75" customHeight="1">
      <c r="A77" s="56">
        <v>42</v>
      </c>
      <c r="B77" s="217" t="s">
        <v>21</v>
      </c>
      <c r="C77" s="113">
        <f t="shared" si="3"/>
        <v>620000</v>
      </c>
      <c r="D77" s="113">
        <f t="shared" si="3"/>
        <v>620000</v>
      </c>
      <c r="E77" s="113">
        <f t="shared" si="3"/>
        <v>265834.05</v>
      </c>
      <c r="F77" s="214">
        <f t="shared" si="2"/>
        <v>42.876459677419355</v>
      </c>
      <c r="H77" s="79"/>
    </row>
    <row r="78" spans="1:8" ht="12.75" customHeight="1">
      <c r="A78" s="56">
        <v>422</v>
      </c>
      <c r="B78" s="221" t="s">
        <v>26</v>
      </c>
      <c r="C78" s="113">
        <f>C79+C80+C81+C82</f>
        <v>620000</v>
      </c>
      <c r="D78" s="113">
        <f>D79+D80+D81+D82</f>
        <v>620000</v>
      </c>
      <c r="E78" s="113">
        <f>E79+E80+E81+E82</f>
        <v>265834.05</v>
      </c>
      <c r="F78" s="214">
        <f t="shared" si="2"/>
        <v>42.876459677419355</v>
      </c>
      <c r="H78" s="79"/>
    </row>
    <row r="79" spans="1:8" ht="12.75" customHeight="1">
      <c r="A79" s="83" t="s">
        <v>22</v>
      </c>
      <c r="B79" s="231" t="s">
        <v>23</v>
      </c>
      <c r="C79" s="264">
        <v>500000</v>
      </c>
      <c r="D79" s="264">
        <v>500000</v>
      </c>
      <c r="E79" s="215">
        <v>205577</v>
      </c>
      <c r="F79" s="268">
        <f t="shared" si="2"/>
        <v>41.1154</v>
      </c>
      <c r="H79" s="79"/>
    </row>
    <row r="80" spans="1:8" ht="12.75" customHeight="1">
      <c r="A80" s="57" t="s">
        <v>24</v>
      </c>
      <c r="B80" s="223" t="s">
        <v>25</v>
      </c>
      <c r="C80" s="264">
        <v>100000</v>
      </c>
      <c r="D80" s="264">
        <v>100000</v>
      </c>
      <c r="E80" s="215">
        <v>42313.3</v>
      </c>
      <c r="F80" s="268">
        <f t="shared" si="2"/>
        <v>42.313300000000005</v>
      </c>
      <c r="H80" s="79"/>
    </row>
    <row r="81" spans="1:8" ht="12.75" customHeight="1" hidden="1">
      <c r="A81" s="57">
        <v>4223</v>
      </c>
      <c r="B81" s="224" t="s">
        <v>160</v>
      </c>
      <c r="C81" s="264">
        <v>10000</v>
      </c>
      <c r="D81" s="264">
        <v>10000</v>
      </c>
      <c r="E81" s="215">
        <v>0</v>
      </c>
      <c r="F81" s="268">
        <f t="shared" si="2"/>
        <v>0</v>
      </c>
      <c r="H81" s="79"/>
    </row>
    <row r="82" spans="1:8" ht="12.75" customHeight="1">
      <c r="A82" s="57">
        <v>4227</v>
      </c>
      <c r="B82" s="224" t="s">
        <v>162</v>
      </c>
      <c r="C82" s="264">
        <v>10000</v>
      </c>
      <c r="D82" s="264">
        <v>10000</v>
      </c>
      <c r="E82" s="215">
        <v>17943.75</v>
      </c>
      <c r="F82" s="268">
        <f t="shared" si="2"/>
        <v>179.4375</v>
      </c>
      <c r="H82" s="79"/>
    </row>
    <row r="83" spans="1:8" ht="12.75" customHeight="1">
      <c r="A83" s="57"/>
      <c r="B83" s="223"/>
      <c r="C83" s="215"/>
      <c r="D83" s="215"/>
      <c r="E83" s="215"/>
      <c r="F83" s="216"/>
      <c r="H83" s="79"/>
    </row>
    <row r="84" spans="1:8" ht="12.75" customHeight="1">
      <c r="A84" s="56" t="s">
        <v>71</v>
      </c>
      <c r="B84" s="218" t="s">
        <v>72</v>
      </c>
      <c r="C84" s="113">
        <f>C85+C89</f>
        <v>2000000</v>
      </c>
      <c r="D84" s="113">
        <f>D85+D89</f>
        <v>2000000</v>
      </c>
      <c r="E84" s="113">
        <f>E85+E89</f>
        <v>613568</v>
      </c>
      <c r="F84" s="214">
        <f t="shared" si="2"/>
        <v>30.6784</v>
      </c>
      <c r="H84" s="79"/>
    </row>
    <row r="85" spans="1:8" ht="12.75" customHeight="1" hidden="1">
      <c r="A85" s="56">
        <v>3</v>
      </c>
      <c r="B85" s="217" t="s">
        <v>40</v>
      </c>
      <c r="C85" s="113">
        <f aca="true" t="shared" si="4" ref="C85:E87">C86</f>
        <v>0</v>
      </c>
      <c r="D85" s="113">
        <f t="shared" si="4"/>
        <v>0</v>
      </c>
      <c r="E85" s="113">
        <f t="shared" si="4"/>
        <v>0</v>
      </c>
      <c r="F85" s="214" t="e">
        <f t="shared" si="2"/>
        <v>#DIV/0!</v>
      </c>
      <c r="H85" s="79"/>
    </row>
    <row r="86" spans="1:8" ht="12.75" customHeight="1" hidden="1">
      <c r="A86" s="56">
        <v>32</v>
      </c>
      <c r="B86" s="221" t="s">
        <v>4</v>
      </c>
      <c r="C86" s="113">
        <f t="shared" si="4"/>
        <v>0</v>
      </c>
      <c r="D86" s="113">
        <f t="shared" si="4"/>
        <v>0</v>
      </c>
      <c r="E86" s="113">
        <f t="shared" si="4"/>
        <v>0</v>
      </c>
      <c r="F86" s="214" t="e">
        <f t="shared" si="2"/>
        <v>#DIV/0!</v>
      </c>
      <c r="H86" s="79"/>
    </row>
    <row r="87" spans="1:8" ht="12.75" customHeight="1" hidden="1">
      <c r="A87" s="58">
        <v>323</v>
      </c>
      <c r="B87" s="217" t="s">
        <v>12</v>
      </c>
      <c r="C87" s="113">
        <f t="shared" si="4"/>
        <v>0</v>
      </c>
      <c r="D87" s="113">
        <f t="shared" si="4"/>
        <v>0</v>
      </c>
      <c r="E87" s="113">
        <f t="shared" si="4"/>
        <v>0</v>
      </c>
      <c r="F87" s="214" t="e">
        <f t="shared" si="2"/>
        <v>#DIV/0!</v>
      </c>
      <c r="H87" s="79"/>
    </row>
    <row r="88" spans="1:8" ht="12.75" customHeight="1" hidden="1">
      <c r="A88" s="54">
        <v>3235</v>
      </c>
      <c r="B88" s="183" t="s">
        <v>54</v>
      </c>
      <c r="C88" s="42">
        <v>0</v>
      </c>
      <c r="D88" s="42">
        <v>0</v>
      </c>
      <c r="E88" s="42">
        <v>0</v>
      </c>
      <c r="F88" s="106" t="e">
        <f t="shared" si="2"/>
        <v>#DIV/0!</v>
      </c>
      <c r="H88" s="79"/>
    </row>
    <row r="89" spans="1:8" ht="12.75" customHeight="1" hidden="1">
      <c r="A89" s="56">
        <v>4</v>
      </c>
      <c r="B89" s="217" t="s">
        <v>61</v>
      </c>
      <c r="C89" s="113">
        <f>C90+C93</f>
        <v>2000000</v>
      </c>
      <c r="D89" s="113">
        <f>D90+D93</f>
        <v>2000000</v>
      </c>
      <c r="E89" s="113">
        <f>E90+E93</f>
        <v>613568</v>
      </c>
      <c r="F89" s="214">
        <f t="shared" si="2"/>
        <v>30.6784</v>
      </c>
      <c r="H89" s="79"/>
    </row>
    <row r="90" spans="1:8" ht="12.75" customHeight="1">
      <c r="A90" s="56">
        <v>41</v>
      </c>
      <c r="B90" s="107" t="s">
        <v>270</v>
      </c>
      <c r="C90" s="176">
        <f aca="true" t="shared" si="5" ref="C90:E91">C91</f>
        <v>0</v>
      </c>
      <c r="D90" s="176">
        <f t="shared" si="5"/>
        <v>0</v>
      </c>
      <c r="E90" s="176">
        <f t="shared" si="5"/>
        <v>284818</v>
      </c>
      <c r="F90" s="198" t="s">
        <v>233</v>
      </c>
      <c r="H90" s="79"/>
    </row>
    <row r="91" spans="1:8" ht="12.75" customHeight="1">
      <c r="A91" s="56">
        <v>412</v>
      </c>
      <c r="B91" s="107" t="s">
        <v>271</v>
      </c>
      <c r="C91" s="176">
        <f t="shared" si="5"/>
        <v>0</v>
      </c>
      <c r="D91" s="176">
        <f t="shared" si="5"/>
        <v>0</v>
      </c>
      <c r="E91" s="176">
        <f t="shared" si="5"/>
        <v>284818</v>
      </c>
      <c r="F91" s="198" t="s">
        <v>233</v>
      </c>
      <c r="H91" s="79"/>
    </row>
    <row r="92" spans="1:8" ht="12.75" customHeight="1">
      <c r="A92" s="54">
        <v>4123</v>
      </c>
      <c r="B92" s="108" t="s">
        <v>272</v>
      </c>
      <c r="C92" s="261">
        <v>0</v>
      </c>
      <c r="D92" s="261">
        <v>0</v>
      </c>
      <c r="E92" s="157">
        <v>284818</v>
      </c>
      <c r="F92" s="266" t="s">
        <v>233</v>
      </c>
      <c r="H92" s="79"/>
    </row>
    <row r="93" spans="1:8" ht="12.75" customHeight="1">
      <c r="A93" s="56">
        <v>42</v>
      </c>
      <c r="B93" s="217" t="s">
        <v>21</v>
      </c>
      <c r="C93" s="113">
        <f aca="true" t="shared" si="6" ref="C93:E94">C94</f>
        <v>2000000</v>
      </c>
      <c r="D93" s="113">
        <f t="shared" si="6"/>
        <v>2000000</v>
      </c>
      <c r="E93" s="113">
        <f t="shared" si="6"/>
        <v>328750</v>
      </c>
      <c r="F93" s="214">
        <f t="shared" si="2"/>
        <v>16.4375</v>
      </c>
      <c r="H93" s="79"/>
    </row>
    <row r="94" spans="1:8" ht="12.75" customHeight="1">
      <c r="A94" s="56">
        <v>426</v>
      </c>
      <c r="B94" s="232" t="s">
        <v>28</v>
      </c>
      <c r="C94" s="113">
        <f t="shared" si="6"/>
        <v>2000000</v>
      </c>
      <c r="D94" s="113">
        <f t="shared" si="6"/>
        <v>2000000</v>
      </c>
      <c r="E94" s="113">
        <f t="shared" si="6"/>
        <v>328750</v>
      </c>
      <c r="F94" s="214">
        <f t="shared" si="2"/>
        <v>16.4375</v>
      </c>
      <c r="H94" s="79"/>
    </row>
    <row r="95" spans="1:8" ht="12.75" customHeight="1">
      <c r="A95" s="57" t="s">
        <v>62</v>
      </c>
      <c r="B95" s="222" t="s">
        <v>1</v>
      </c>
      <c r="C95" s="264">
        <v>2000000</v>
      </c>
      <c r="D95" s="264">
        <v>2000000</v>
      </c>
      <c r="E95" s="215">
        <v>328750</v>
      </c>
      <c r="F95" s="268">
        <f t="shared" si="2"/>
        <v>16.4375</v>
      </c>
      <c r="H95" s="79"/>
    </row>
    <row r="96" spans="1:8" ht="12.75" customHeight="1">
      <c r="A96" s="57"/>
      <c r="B96" s="223"/>
      <c r="C96" s="233"/>
      <c r="D96" s="233"/>
      <c r="E96" s="234"/>
      <c r="F96" s="235"/>
      <c r="H96" s="79"/>
    </row>
    <row r="97" spans="1:8" ht="12" customHeight="1">
      <c r="A97" s="58">
        <v>101</v>
      </c>
      <c r="B97" s="218" t="s">
        <v>75</v>
      </c>
      <c r="C97" s="113">
        <f>C99+C111+C120+C126+C148+C159+C178+C193+C203+C213+C227+C246++C260+C275+C290+C301+C306+C314+C326+C335+C341+C349+C356+C364+C370+C386+C395</f>
        <v>485418000</v>
      </c>
      <c r="D97" s="113">
        <f>D99+D111+D120+D126+D148+D159+D178+D193+D203+D213+D227+D246++D260+D275+D290+D301+D306+D314+D326+D335+D341+D349+D356+D364+D370+D386+D395</f>
        <v>475418000</v>
      </c>
      <c r="E97" s="113">
        <f>E99+E111+E120+E126+E148+E159+E178+E193+E203+E213+E227+E246++E260+E275+E290+E301+E306+E314+E326+E335+E341+E349+E356+E364+E370+E386+E395</f>
        <v>202226796.95000002</v>
      </c>
      <c r="F97" s="214">
        <f t="shared" si="2"/>
        <v>42.536630281142074</v>
      </c>
      <c r="H97" s="79"/>
    </row>
    <row r="98" spans="1:8" ht="12.75" customHeight="1">
      <c r="A98" s="56"/>
      <c r="B98" s="37"/>
      <c r="C98" s="113"/>
      <c r="D98" s="113"/>
      <c r="E98" s="113"/>
      <c r="F98" s="214"/>
      <c r="H98" s="79"/>
    </row>
    <row r="99" spans="1:8" ht="12.75" customHeight="1">
      <c r="A99" s="56" t="s">
        <v>94</v>
      </c>
      <c r="B99" s="37" t="s">
        <v>147</v>
      </c>
      <c r="C99" s="113">
        <f>C100</f>
        <v>40000000</v>
      </c>
      <c r="D99" s="113">
        <f>D100</f>
        <v>40000000</v>
      </c>
      <c r="E99" s="113">
        <f>E100</f>
        <v>12089183.29</v>
      </c>
      <c r="F99" s="214">
        <f t="shared" si="2"/>
        <v>30.222958224999996</v>
      </c>
      <c r="H99" s="79"/>
    </row>
    <row r="100" spans="1:8" ht="12.75" customHeight="1" hidden="1">
      <c r="A100" s="56">
        <v>3</v>
      </c>
      <c r="B100" s="217" t="s">
        <v>40</v>
      </c>
      <c r="C100" s="113">
        <f>C101+C104+C107</f>
        <v>40000000</v>
      </c>
      <c r="D100" s="113">
        <f>D101+D104+D107</f>
        <v>40000000</v>
      </c>
      <c r="E100" s="113">
        <f>E101+E104+E107</f>
        <v>12089183.29</v>
      </c>
      <c r="F100" s="214">
        <f t="shared" si="2"/>
        <v>30.222958224999996</v>
      </c>
      <c r="H100" s="79"/>
    </row>
    <row r="101" spans="1:8" ht="12.75" customHeight="1" hidden="1">
      <c r="A101" s="56">
        <v>32</v>
      </c>
      <c r="B101" s="221" t="s">
        <v>4</v>
      </c>
      <c r="C101" s="113">
        <f aca="true" t="shared" si="7" ref="C101:E102">C102</f>
        <v>0</v>
      </c>
      <c r="D101" s="113">
        <f t="shared" si="7"/>
        <v>0</v>
      </c>
      <c r="E101" s="113">
        <f t="shared" si="7"/>
        <v>0</v>
      </c>
      <c r="F101" s="214" t="e">
        <f t="shared" si="2"/>
        <v>#DIV/0!</v>
      </c>
      <c r="H101" s="79"/>
    </row>
    <row r="102" spans="1:8" ht="12.75" customHeight="1" hidden="1">
      <c r="A102" s="56">
        <v>323</v>
      </c>
      <c r="B102" s="217" t="s">
        <v>12</v>
      </c>
      <c r="C102" s="113">
        <f t="shared" si="7"/>
        <v>0</v>
      </c>
      <c r="D102" s="113">
        <f t="shared" si="7"/>
        <v>0</v>
      </c>
      <c r="E102" s="113">
        <f t="shared" si="7"/>
        <v>0</v>
      </c>
      <c r="F102" s="214" t="e">
        <f t="shared" si="2"/>
        <v>#DIV/0!</v>
      </c>
      <c r="H102" s="79"/>
    </row>
    <row r="103" spans="1:8" ht="12.75" customHeight="1" hidden="1">
      <c r="A103" s="54">
        <v>3237</v>
      </c>
      <c r="B103" s="38" t="s">
        <v>14</v>
      </c>
      <c r="C103" s="42">
        <v>0</v>
      </c>
      <c r="D103" s="42">
        <v>0</v>
      </c>
      <c r="E103" s="42">
        <v>0</v>
      </c>
      <c r="F103" s="106" t="e">
        <f t="shared" si="2"/>
        <v>#DIV/0!</v>
      </c>
      <c r="H103" s="79"/>
    </row>
    <row r="104" spans="1:8" ht="12.75" customHeight="1">
      <c r="A104" s="56">
        <v>36</v>
      </c>
      <c r="B104" s="236" t="s">
        <v>254</v>
      </c>
      <c r="C104" s="113">
        <f aca="true" t="shared" si="8" ref="C104:E105">C105</f>
        <v>40000000</v>
      </c>
      <c r="D104" s="113">
        <f t="shared" si="8"/>
        <v>40000000</v>
      </c>
      <c r="E104" s="113">
        <f t="shared" si="8"/>
        <v>12089183.29</v>
      </c>
      <c r="F104" s="214">
        <f t="shared" si="2"/>
        <v>30.222958224999996</v>
      </c>
      <c r="H104" s="79"/>
    </row>
    <row r="105" spans="1:8" ht="12.75" customHeight="1">
      <c r="A105" s="56">
        <v>363</v>
      </c>
      <c r="B105" s="220" t="s">
        <v>139</v>
      </c>
      <c r="C105" s="113">
        <f t="shared" si="8"/>
        <v>40000000</v>
      </c>
      <c r="D105" s="113">
        <f t="shared" si="8"/>
        <v>40000000</v>
      </c>
      <c r="E105" s="113">
        <f t="shared" si="8"/>
        <v>12089183.29</v>
      </c>
      <c r="F105" s="214">
        <f t="shared" si="2"/>
        <v>30.222958224999996</v>
      </c>
      <c r="H105" s="79"/>
    </row>
    <row r="106" spans="1:8" ht="12.75" customHeight="1">
      <c r="A106" s="54">
        <v>3632</v>
      </c>
      <c r="B106" s="38" t="s">
        <v>140</v>
      </c>
      <c r="C106" s="261">
        <v>40000000</v>
      </c>
      <c r="D106" s="261">
        <v>40000000</v>
      </c>
      <c r="E106" s="42">
        <v>12089183.29</v>
      </c>
      <c r="F106" s="265">
        <f t="shared" si="2"/>
        <v>30.222958224999996</v>
      </c>
      <c r="H106" s="79"/>
    </row>
    <row r="107" spans="1:8" ht="12.75" customHeight="1" hidden="1">
      <c r="A107" s="56">
        <v>38</v>
      </c>
      <c r="B107" s="37" t="s">
        <v>60</v>
      </c>
      <c r="C107" s="113">
        <f aca="true" t="shared" si="9" ref="C107:E108">C108</f>
        <v>0</v>
      </c>
      <c r="D107" s="113">
        <f t="shared" si="9"/>
        <v>0</v>
      </c>
      <c r="E107" s="113">
        <f t="shared" si="9"/>
        <v>0</v>
      </c>
      <c r="F107" s="214" t="e">
        <f t="shared" si="2"/>
        <v>#DIV/0!</v>
      </c>
      <c r="H107" s="79"/>
    </row>
    <row r="108" spans="1:8" ht="12.75" customHeight="1" hidden="1">
      <c r="A108" s="56">
        <v>386</v>
      </c>
      <c r="B108" s="37" t="s">
        <v>141</v>
      </c>
      <c r="C108" s="113">
        <f t="shared" si="9"/>
        <v>0</v>
      </c>
      <c r="D108" s="113">
        <f t="shared" si="9"/>
        <v>0</v>
      </c>
      <c r="E108" s="113">
        <f t="shared" si="9"/>
        <v>0</v>
      </c>
      <c r="F108" s="214" t="e">
        <f t="shared" si="2"/>
        <v>#DIV/0!</v>
      </c>
      <c r="H108" s="79"/>
    </row>
    <row r="109" spans="1:8" ht="25.5" hidden="1">
      <c r="A109" s="54">
        <v>3861</v>
      </c>
      <c r="B109" s="43" t="s">
        <v>146</v>
      </c>
      <c r="C109" s="42">
        <v>0</v>
      </c>
      <c r="D109" s="42">
        <v>0</v>
      </c>
      <c r="E109" s="42">
        <v>0</v>
      </c>
      <c r="F109" s="106" t="e">
        <f t="shared" si="2"/>
        <v>#DIV/0!</v>
      </c>
      <c r="H109" s="79"/>
    </row>
    <row r="110" spans="1:8" ht="12.75" customHeight="1">
      <c r="A110" s="54"/>
      <c r="B110" s="182"/>
      <c r="C110" s="235"/>
      <c r="D110" s="235"/>
      <c r="E110" s="234"/>
      <c r="F110" s="235"/>
      <c r="H110" s="79"/>
    </row>
    <row r="111" spans="1:8" ht="12.75" customHeight="1">
      <c r="A111" s="56" t="s">
        <v>95</v>
      </c>
      <c r="B111" s="37" t="s">
        <v>113</v>
      </c>
      <c r="C111" s="113">
        <f>C112</f>
        <v>2400000</v>
      </c>
      <c r="D111" s="113">
        <f>D112</f>
        <v>2400000</v>
      </c>
      <c r="E111" s="113">
        <f>E112</f>
        <v>29833.08</v>
      </c>
      <c r="F111" s="214">
        <f t="shared" si="2"/>
        <v>1.2430450000000002</v>
      </c>
      <c r="H111" s="79"/>
    </row>
    <row r="112" spans="1:8" ht="12.75" customHeight="1" hidden="1">
      <c r="A112" s="56">
        <v>3</v>
      </c>
      <c r="B112" s="217" t="s">
        <v>40</v>
      </c>
      <c r="C112" s="113">
        <f>C113+C116</f>
        <v>2400000</v>
      </c>
      <c r="D112" s="113">
        <f>D113+D116</f>
        <v>2400000</v>
      </c>
      <c r="E112" s="113">
        <f>E113+E116</f>
        <v>29833.08</v>
      </c>
      <c r="F112" s="214">
        <f t="shared" si="2"/>
        <v>1.2430450000000002</v>
      </c>
      <c r="H112" s="79"/>
    </row>
    <row r="113" spans="1:8" ht="12.75" customHeight="1" hidden="1">
      <c r="A113" s="56">
        <v>32</v>
      </c>
      <c r="B113" s="221" t="s">
        <v>4</v>
      </c>
      <c r="C113" s="113">
        <f aca="true" t="shared" si="10" ref="C113:E114">C114</f>
        <v>0</v>
      </c>
      <c r="D113" s="113">
        <f t="shared" si="10"/>
        <v>0</v>
      </c>
      <c r="E113" s="113">
        <f t="shared" si="10"/>
        <v>0</v>
      </c>
      <c r="F113" s="214" t="e">
        <f t="shared" si="2"/>
        <v>#DIV/0!</v>
      </c>
      <c r="H113" s="79"/>
    </row>
    <row r="114" spans="1:8" ht="12.75" customHeight="1" hidden="1">
      <c r="A114" s="56">
        <v>329</v>
      </c>
      <c r="B114" s="218" t="s">
        <v>57</v>
      </c>
      <c r="C114" s="170">
        <f t="shared" si="10"/>
        <v>0</v>
      </c>
      <c r="D114" s="170">
        <f t="shared" si="10"/>
        <v>0</v>
      </c>
      <c r="E114" s="170">
        <f t="shared" si="10"/>
        <v>0</v>
      </c>
      <c r="F114" s="226" t="e">
        <f t="shared" si="2"/>
        <v>#DIV/0!</v>
      </c>
      <c r="H114" s="79"/>
    </row>
    <row r="115" spans="1:8" ht="12.75" customHeight="1" hidden="1">
      <c r="A115" s="54">
        <v>3299</v>
      </c>
      <c r="B115" s="224" t="s">
        <v>57</v>
      </c>
      <c r="C115" s="42">
        <v>0</v>
      </c>
      <c r="D115" s="42">
        <v>0</v>
      </c>
      <c r="E115" s="42">
        <v>0</v>
      </c>
      <c r="F115" s="106" t="e">
        <f t="shared" si="2"/>
        <v>#DIV/0!</v>
      </c>
      <c r="H115" s="79"/>
    </row>
    <row r="116" spans="1:8" ht="12.75" customHeight="1">
      <c r="A116" s="56">
        <v>36</v>
      </c>
      <c r="B116" s="236" t="s">
        <v>254</v>
      </c>
      <c r="C116" s="113">
        <f>C118</f>
        <v>2400000</v>
      </c>
      <c r="D116" s="113">
        <f>D118</f>
        <v>2400000</v>
      </c>
      <c r="E116" s="113">
        <f>E118</f>
        <v>29833.08</v>
      </c>
      <c r="F116" s="214">
        <f t="shared" si="2"/>
        <v>1.2430450000000002</v>
      </c>
      <c r="H116" s="79"/>
    </row>
    <row r="117" spans="1:8" ht="12.75" customHeight="1">
      <c r="A117" s="56">
        <v>363</v>
      </c>
      <c r="B117" s="220" t="s">
        <v>139</v>
      </c>
      <c r="C117" s="113">
        <f>C118</f>
        <v>2400000</v>
      </c>
      <c r="D117" s="113">
        <f>D118</f>
        <v>2400000</v>
      </c>
      <c r="E117" s="113">
        <f>E118</f>
        <v>29833.08</v>
      </c>
      <c r="F117" s="214">
        <f t="shared" si="2"/>
        <v>1.2430450000000002</v>
      </c>
      <c r="H117" s="79"/>
    </row>
    <row r="118" spans="1:8" ht="12.75" customHeight="1">
      <c r="A118" s="54">
        <v>3632</v>
      </c>
      <c r="B118" s="38" t="s">
        <v>140</v>
      </c>
      <c r="C118" s="261">
        <v>2400000</v>
      </c>
      <c r="D118" s="261">
        <v>2400000</v>
      </c>
      <c r="E118" s="42">
        <v>29833.08</v>
      </c>
      <c r="F118" s="265">
        <f t="shared" si="2"/>
        <v>1.2430450000000002</v>
      </c>
      <c r="H118" s="79"/>
    </row>
    <row r="119" spans="1:8" ht="12.75" customHeight="1">
      <c r="A119" s="54"/>
      <c r="B119" s="182"/>
      <c r="C119" s="42"/>
      <c r="D119" s="42"/>
      <c r="E119" s="42"/>
      <c r="F119" s="106"/>
      <c r="H119" s="79"/>
    </row>
    <row r="120" spans="1:8" ht="24" customHeight="1">
      <c r="A120" s="270" t="s">
        <v>96</v>
      </c>
      <c r="B120" s="39" t="s">
        <v>114</v>
      </c>
      <c r="C120" s="113">
        <f aca="true" t="shared" si="11" ref="C120:E123">C121</f>
        <v>49728000</v>
      </c>
      <c r="D120" s="113">
        <f t="shared" si="11"/>
        <v>49728000</v>
      </c>
      <c r="E120" s="113">
        <f t="shared" si="11"/>
        <v>21982028.3</v>
      </c>
      <c r="F120" s="214">
        <f t="shared" si="2"/>
        <v>44.20452923906049</v>
      </c>
      <c r="H120" s="79"/>
    </row>
    <row r="121" spans="1:8" ht="12.75" customHeight="1" hidden="1">
      <c r="A121" s="56">
        <v>3</v>
      </c>
      <c r="B121" s="217" t="s">
        <v>40</v>
      </c>
      <c r="C121" s="113">
        <f t="shared" si="11"/>
        <v>49728000</v>
      </c>
      <c r="D121" s="113">
        <f t="shared" si="11"/>
        <v>49728000</v>
      </c>
      <c r="E121" s="113">
        <f t="shared" si="11"/>
        <v>21982028.3</v>
      </c>
      <c r="F121" s="214">
        <f t="shared" si="2"/>
        <v>44.20452923906049</v>
      </c>
      <c r="H121" s="79"/>
    </row>
    <row r="122" spans="1:8" ht="12.75" customHeight="1">
      <c r="A122" s="56">
        <v>36</v>
      </c>
      <c r="B122" s="236" t="s">
        <v>254</v>
      </c>
      <c r="C122" s="113">
        <f t="shared" si="11"/>
        <v>49728000</v>
      </c>
      <c r="D122" s="113">
        <f t="shared" si="11"/>
        <v>49728000</v>
      </c>
      <c r="E122" s="113">
        <f t="shared" si="11"/>
        <v>21982028.3</v>
      </c>
      <c r="F122" s="214">
        <f t="shared" si="2"/>
        <v>44.20452923906049</v>
      </c>
      <c r="H122" s="79"/>
    </row>
    <row r="123" spans="1:8" ht="12.75" customHeight="1">
      <c r="A123" s="56">
        <v>363</v>
      </c>
      <c r="B123" s="220" t="s">
        <v>139</v>
      </c>
      <c r="C123" s="113">
        <f t="shared" si="11"/>
        <v>49728000</v>
      </c>
      <c r="D123" s="113">
        <f t="shared" si="11"/>
        <v>49728000</v>
      </c>
      <c r="E123" s="113">
        <f t="shared" si="11"/>
        <v>21982028.3</v>
      </c>
      <c r="F123" s="214">
        <f t="shared" si="2"/>
        <v>44.20452923906049</v>
      </c>
      <c r="H123" s="79"/>
    </row>
    <row r="124" spans="1:8" ht="12.75" customHeight="1">
      <c r="A124" s="54">
        <v>3632</v>
      </c>
      <c r="B124" s="38" t="s">
        <v>140</v>
      </c>
      <c r="C124" s="261">
        <v>49728000</v>
      </c>
      <c r="D124" s="261">
        <v>49728000</v>
      </c>
      <c r="E124" s="42">
        <v>21982028.3</v>
      </c>
      <c r="F124" s="265">
        <f t="shared" si="2"/>
        <v>44.20452923906049</v>
      </c>
      <c r="H124" s="79"/>
    </row>
    <row r="125" spans="1:8" ht="12.75" customHeight="1">
      <c r="A125" s="54"/>
      <c r="B125" s="182"/>
      <c r="C125" s="42"/>
      <c r="D125" s="42"/>
      <c r="E125" s="42"/>
      <c r="F125" s="106"/>
      <c r="H125" s="79"/>
    </row>
    <row r="126" spans="1:8" ht="25.5" customHeight="1">
      <c r="A126" s="270" t="s">
        <v>97</v>
      </c>
      <c r="B126" s="39" t="s">
        <v>115</v>
      </c>
      <c r="C126" s="113">
        <f>C127+C141</f>
        <v>42980000</v>
      </c>
      <c r="D126" s="113">
        <f>D127+D141</f>
        <v>41392750</v>
      </c>
      <c r="E126" s="113">
        <f>E127+E141</f>
        <v>4473728.3</v>
      </c>
      <c r="F126" s="214">
        <f t="shared" si="2"/>
        <v>10.807999710094158</v>
      </c>
      <c r="H126" s="79"/>
    </row>
    <row r="127" spans="1:8" ht="12.75" customHeight="1" hidden="1">
      <c r="A127" s="56">
        <v>3</v>
      </c>
      <c r="B127" s="217" t="s">
        <v>40</v>
      </c>
      <c r="C127" s="113">
        <f>C128+C132+C135</f>
        <v>36630000</v>
      </c>
      <c r="D127" s="113">
        <f>D128+D132+D135</f>
        <v>35042750</v>
      </c>
      <c r="E127" s="113">
        <f>E128+E132+E135</f>
        <v>4473728.3</v>
      </c>
      <c r="F127" s="214">
        <f t="shared" si="2"/>
        <v>12.766487504548016</v>
      </c>
      <c r="H127" s="79"/>
    </row>
    <row r="128" spans="1:8" ht="12.75" customHeight="1">
      <c r="A128" s="56">
        <v>32</v>
      </c>
      <c r="B128" s="221" t="s">
        <v>4</v>
      </c>
      <c r="C128" s="113">
        <f>C129</f>
        <v>6380000</v>
      </c>
      <c r="D128" s="113">
        <f>D129</f>
        <v>6077750</v>
      </c>
      <c r="E128" s="113">
        <f>E129</f>
        <v>1135628.3</v>
      </c>
      <c r="F128" s="214">
        <f t="shared" si="2"/>
        <v>18.685011723088316</v>
      </c>
      <c r="H128" s="79"/>
    </row>
    <row r="129" spans="1:8" ht="12.75" customHeight="1">
      <c r="A129" s="56">
        <v>323</v>
      </c>
      <c r="B129" s="217" t="s">
        <v>12</v>
      </c>
      <c r="C129" s="113">
        <f>C130+C131</f>
        <v>6380000</v>
      </c>
      <c r="D129" s="113">
        <f>D130+D131</f>
        <v>6077750</v>
      </c>
      <c r="E129" s="113">
        <f>E130+E131</f>
        <v>1135628.3</v>
      </c>
      <c r="F129" s="214">
        <f t="shared" si="2"/>
        <v>18.685011723088316</v>
      </c>
      <c r="H129" s="79"/>
    </row>
    <row r="130" spans="1:8" ht="12.75" customHeight="1" hidden="1">
      <c r="A130" s="54">
        <v>3233</v>
      </c>
      <c r="B130" s="224" t="s">
        <v>52</v>
      </c>
      <c r="C130" s="261">
        <v>300000</v>
      </c>
      <c r="D130" s="261">
        <v>300000</v>
      </c>
      <c r="E130" s="42">
        <v>0</v>
      </c>
      <c r="F130" s="265">
        <f t="shared" si="2"/>
        <v>0</v>
      </c>
      <c r="H130" s="79"/>
    </row>
    <row r="131" spans="1:8" ht="12.75" customHeight="1">
      <c r="A131" s="54">
        <v>3237</v>
      </c>
      <c r="B131" s="38" t="s">
        <v>14</v>
      </c>
      <c r="C131" s="261">
        <v>6080000</v>
      </c>
      <c r="D131" s="261">
        <v>5777750</v>
      </c>
      <c r="E131" s="42">
        <v>1135628.3</v>
      </c>
      <c r="F131" s="265">
        <f t="shared" si="2"/>
        <v>19.655199688460044</v>
      </c>
      <c r="H131" s="79"/>
    </row>
    <row r="132" spans="1:8" ht="12.75" customHeight="1">
      <c r="A132" s="56">
        <v>36</v>
      </c>
      <c r="B132" s="236" t="s">
        <v>254</v>
      </c>
      <c r="C132" s="113">
        <f aca="true" t="shared" si="12" ref="C132:E133">C133</f>
        <v>4550000</v>
      </c>
      <c r="D132" s="113">
        <f t="shared" si="12"/>
        <v>4550000</v>
      </c>
      <c r="E132" s="113">
        <f t="shared" si="12"/>
        <v>0</v>
      </c>
      <c r="F132" s="214">
        <f t="shared" si="2"/>
        <v>0</v>
      </c>
      <c r="H132" s="79"/>
    </row>
    <row r="133" spans="1:8" ht="12.75" customHeight="1">
      <c r="A133" s="56">
        <v>363</v>
      </c>
      <c r="B133" s="220" t="s">
        <v>139</v>
      </c>
      <c r="C133" s="113">
        <f t="shared" si="12"/>
        <v>4550000</v>
      </c>
      <c r="D133" s="113">
        <f t="shared" si="12"/>
        <v>4550000</v>
      </c>
      <c r="E133" s="113">
        <f t="shared" si="12"/>
        <v>0</v>
      </c>
      <c r="F133" s="214">
        <f t="shared" si="2"/>
        <v>0</v>
      </c>
      <c r="H133" s="79"/>
    </row>
    <row r="134" spans="1:8" ht="12" customHeight="1" hidden="1">
      <c r="A134" s="54">
        <v>3632</v>
      </c>
      <c r="B134" s="38" t="s">
        <v>140</v>
      </c>
      <c r="C134" s="261">
        <v>4550000</v>
      </c>
      <c r="D134" s="261">
        <v>4550000</v>
      </c>
      <c r="E134" s="42">
        <v>0</v>
      </c>
      <c r="F134" s="106">
        <f aca="true" t="shared" si="13" ref="F134:F198">E134/D134*100</f>
        <v>0</v>
      </c>
      <c r="H134" s="79"/>
    </row>
    <row r="135" spans="1:8" ht="12.75" customHeight="1">
      <c r="A135" s="56">
        <v>38</v>
      </c>
      <c r="B135" s="37" t="s">
        <v>60</v>
      </c>
      <c r="C135" s="113">
        <f>C136+C138</f>
        <v>25700000</v>
      </c>
      <c r="D135" s="113">
        <f>D136+D138</f>
        <v>24415000</v>
      </c>
      <c r="E135" s="113">
        <f>E136+E138</f>
        <v>3338100</v>
      </c>
      <c r="F135" s="214">
        <f>E135/D135*100</f>
        <v>13.672332582428833</v>
      </c>
      <c r="H135" s="79"/>
    </row>
    <row r="136" spans="1:8" ht="12.75" customHeight="1">
      <c r="A136" s="56">
        <v>382</v>
      </c>
      <c r="B136" s="227" t="s">
        <v>87</v>
      </c>
      <c r="C136" s="113">
        <f>C137</f>
        <v>0</v>
      </c>
      <c r="D136" s="113">
        <f>D137</f>
        <v>0</v>
      </c>
      <c r="E136" s="113">
        <f>E137</f>
        <v>75000</v>
      </c>
      <c r="F136" s="228" t="s">
        <v>233</v>
      </c>
      <c r="H136" s="79"/>
    </row>
    <row r="137" spans="1:8" ht="12.75" customHeight="1">
      <c r="A137" s="54">
        <v>3822</v>
      </c>
      <c r="B137" s="38" t="s">
        <v>86</v>
      </c>
      <c r="C137" s="261">
        <v>0</v>
      </c>
      <c r="D137" s="261">
        <v>0</v>
      </c>
      <c r="E137" s="42">
        <v>75000</v>
      </c>
      <c r="F137" s="266" t="s">
        <v>233</v>
      </c>
      <c r="H137" s="79"/>
    </row>
    <row r="138" spans="1:8" ht="12.75" customHeight="1">
      <c r="A138" s="56">
        <v>386</v>
      </c>
      <c r="B138" s="37" t="s">
        <v>141</v>
      </c>
      <c r="C138" s="113">
        <f>C139+C140</f>
        <v>25700000</v>
      </c>
      <c r="D138" s="113">
        <f>D139+D140</f>
        <v>24415000</v>
      </c>
      <c r="E138" s="113">
        <f>E139+E140</f>
        <v>3263100</v>
      </c>
      <c r="F138" s="214">
        <f t="shared" si="13"/>
        <v>13.365144378455868</v>
      </c>
      <c r="H138" s="79"/>
    </row>
    <row r="139" spans="1:8" ht="26.25" customHeight="1">
      <c r="A139" s="271">
        <v>3861</v>
      </c>
      <c r="B139" s="43" t="s">
        <v>146</v>
      </c>
      <c r="C139" s="261">
        <v>25700000</v>
      </c>
      <c r="D139" s="261">
        <v>23415000</v>
      </c>
      <c r="E139" s="42">
        <v>2621850</v>
      </c>
      <c r="F139" s="265">
        <f t="shared" si="13"/>
        <v>11.197309417040358</v>
      </c>
      <c r="H139" s="79"/>
    </row>
    <row r="140" spans="1:8" ht="26.25" customHeight="1">
      <c r="A140" s="271">
        <v>3862</v>
      </c>
      <c r="B140" s="43" t="s">
        <v>288</v>
      </c>
      <c r="C140" s="261">
        <v>0</v>
      </c>
      <c r="D140" s="261">
        <v>1000000</v>
      </c>
      <c r="E140" s="42">
        <v>641250</v>
      </c>
      <c r="F140" s="265">
        <f t="shared" si="13"/>
        <v>64.125</v>
      </c>
      <c r="H140" s="79"/>
    </row>
    <row r="141" spans="1:8" ht="12.75" customHeight="1" hidden="1">
      <c r="A141" s="47">
        <v>5</v>
      </c>
      <c r="B141" s="229" t="s">
        <v>30</v>
      </c>
      <c r="C141" s="113">
        <f>C142</f>
        <v>6350000</v>
      </c>
      <c r="D141" s="113">
        <f>D142</f>
        <v>6350000</v>
      </c>
      <c r="E141" s="113">
        <f>E142</f>
        <v>0</v>
      </c>
      <c r="F141" s="214">
        <f t="shared" si="13"/>
        <v>0</v>
      </c>
      <c r="H141" s="79"/>
    </row>
    <row r="142" spans="1:8" ht="12.75" customHeight="1">
      <c r="A142" s="47">
        <v>51</v>
      </c>
      <c r="B142" s="230" t="s">
        <v>31</v>
      </c>
      <c r="C142" s="113">
        <f>C143+C145</f>
        <v>6350000</v>
      </c>
      <c r="D142" s="113">
        <f>D143+D145</f>
        <v>6350000</v>
      </c>
      <c r="E142" s="113">
        <f>E143+E145</f>
        <v>0</v>
      </c>
      <c r="F142" s="214">
        <f t="shared" si="13"/>
        <v>0</v>
      </c>
      <c r="H142" s="79"/>
    </row>
    <row r="143" spans="1:8" ht="12.75" customHeight="1">
      <c r="A143" s="56">
        <v>514</v>
      </c>
      <c r="B143" s="37" t="s">
        <v>93</v>
      </c>
      <c r="C143" s="237">
        <f>C144</f>
        <v>4350000</v>
      </c>
      <c r="D143" s="237">
        <f>D144</f>
        <v>4350000</v>
      </c>
      <c r="E143" s="237">
        <f>E144</f>
        <v>0</v>
      </c>
      <c r="F143" s="238">
        <f t="shared" si="13"/>
        <v>0</v>
      </c>
      <c r="H143" s="79"/>
    </row>
    <row r="144" spans="1:8" ht="12.75" customHeight="1" hidden="1">
      <c r="A144" s="54">
        <v>5141</v>
      </c>
      <c r="B144" s="38" t="s">
        <v>92</v>
      </c>
      <c r="C144" s="272">
        <v>4350000</v>
      </c>
      <c r="D144" s="272">
        <v>4350000</v>
      </c>
      <c r="E144" s="239">
        <v>0</v>
      </c>
      <c r="F144" s="240">
        <f t="shared" si="13"/>
        <v>0</v>
      </c>
      <c r="H144" s="79"/>
    </row>
    <row r="145" spans="1:8" ht="12.75" customHeight="1">
      <c r="A145" s="56">
        <v>517</v>
      </c>
      <c r="B145" s="113" t="s">
        <v>90</v>
      </c>
      <c r="C145" s="113">
        <f>C146</f>
        <v>2000000</v>
      </c>
      <c r="D145" s="113">
        <f>D146</f>
        <v>2000000</v>
      </c>
      <c r="E145" s="113">
        <f>E146</f>
        <v>0</v>
      </c>
      <c r="F145" s="214">
        <f t="shared" si="13"/>
        <v>0</v>
      </c>
      <c r="H145" s="79"/>
    </row>
    <row r="146" spans="1:8" ht="12.75" customHeight="1" hidden="1">
      <c r="A146" s="54">
        <v>5172</v>
      </c>
      <c r="B146" s="42" t="s">
        <v>178</v>
      </c>
      <c r="C146" s="261">
        <v>2000000</v>
      </c>
      <c r="D146" s="261">
        <v>2000000</v>
      </c>
      <c r="E146" s="42">
        <v>0</v>
      </c>
      <c r="F146" s="106">
        <f t="shared" si="13"/>
        <v>0</v>
      </c>
      <c r="H146" s="79"/>
    </row>
    <row r="147" spans="1:8" ht="12.75" customHeight="1">
      <c r="A147" s="54"/>
      <c r="B147" s="182"/>
      <c r="C147" s="233"/>
      <c r="D147" s="233"/>
      <c r="E147" s="234"/>
      <c r="F147" s="235"/>
      <c r="H147" s="79"/>
    </row>
    <row r="148" spans="1:8" ht="25.5" customHeight="1">
      <c r="A148" s="270" t="s">
        <v>98</v>
      </c>
      <c r="B148" s="39" t="s">
        <v>116</v>
      </c>
      <c r="C148" s="113">
        <f>C149+C154</f>
        <v>18930000</v>
      </c>
      <c r="D148" s="113">
        <f>D149+D154</f>
        <v>18930000</v>
      </c>
      <c r="E148" s="113">
        <f>E149+E154</f>
        <v>3511515.52</v>
      </c>
      <c r="F148" s="214">
        <f t="shared" si="13"/>
        <v>18.550002746962495</v>
      </c>
      <c r="H148" s="79"/>
    </row>
    <row r="149" spans="1:8" ht="12.75" customHeight="1" hidden="1">
      <c r="A149" s="56">
        <v>3</v>
      </c>
      <c r="B149" s="217" t="s">
        <v>40</v>
      </c>
      <c r="C149" s="113">
        <f aca="true" t="shared" si="14" ref="C149:E150">C150</f>
        <v>18930000</v>
      </c>
      <c r="D149" s="113">
        <f t="shared" si="14"/>
        <v>18930000</v>
      </c>
      <c r="E149" s="113">
        <f t="shared" si="14"/>
        <v>3433614.08</v>
      </c>
      <c r="F149" s="214">
        <f t="shared" si="13"/>
        <v>18.138479027997885</v>
      </c>
      <c r="H149" s="79"/>
    </row>
    <row r="150" spans="1:8" s="82" customFormat="1" ht="12.75" customHeight="1">
      <c r="A150" s="56">
        <v>36</v>
      </c>
      <c r="B150" s="236" t="s">
        <v>254</v>
      </c>
      <c r="C150" s="113">
        <f t="shared" si="14"/>
        <v>18930000</v>
      </c>
      <c r="D150" s="113">
        <f t="shared" si="14"/>
        <v>18930000</v>
      </c>
      <c r="E150" s="113">
        <f t="shared" si="14"/>
        <v>3433614.08</v>
      </c>
      <c r="F150" s="214">
        <f t="shared" si="13"/>
        <v>18.138479027997885</v>
      </c>
      <c r="H150" s="79"/>
    </row>
    <row r="151" spans="1:8" ht="12.75" customHeight="1">
      <c r="A151" s="56">
        <v>363</v>
      </c>
      <c r="B151" s="220" t="s">
        <v>139</v>
      </c>
      <c r="C151" s="113">
        <f>C152+C153</f>
        <v>18930000</v>
      </c>
      <c r="D151" s="113">
        <f>D152+D153</f>
        <v>18930000</v>
      </c>
      <c r="E151" s="113">
        <f>E152+E153</f>
        <v>3433614.08</v>
      </c>
      <c r="F151" s="214">
        <f t="shared" si="13"/>
        <v>18.138479027997885</v>
      </c>
      <c r="H151" s="79"/>
    </row>
    <row r="152" spans="1:8" ht="12.75" customHeight="1" hidden="1">
      <c r="A152" s="54">
        <v>3631</v>
      </c>
      <c r="B152" s="182" t="s">
        <v>196</v>
      </c>
      <c r="C152" s="272">
        <v>1430000</v>
      </c>
      <c r="D152" s="272">
        <v>1430000</v>
      </c>
      <c r="E152" s="239">
        <v>0</v>
      </c>
      <c r="F152" s="273">
        <f t="shared" si="13"/>
        <v>0</v>
      </c>
      <c r="H152" s="79"/>
    </row>
    <row r="153" spans="1:8" ht="12.75" customHeight="1">
      <c r="A153" s="54">
        <v>3632</v>
      </c>
      <c r="B153" s="38" t="s">
        <v>140</v>
      </c>
      <c r="C153" s="261">
        <v>17500000</v>
      </c>
      <c r="D153" s="261">
        <v>17500000</v>
      </c>
      <c r="E153" s="42">
        <v>3433614.08</v>
      </c>
      <c r="F153" s="265">
        <f t="shared" si="13"/>
        <v>19.620651885714285</v>
      </c>
      <c r="H153" s="79"/>
    </row>
    <row r="154" spans="1:8" s="82" customFormat="1" ht="12.75" customHeight="1" hidden="1">
      <c r="A154" s="47">
        <v>5</v>
      </c>
      <c r="B154" s="229" t="s">
        <v>30</v>
      </c>
      <c r="C154" s="113">
        <f aca="true" t="shared" si="15" ref="C154:E156">C155</f>
        <v>0</v>
      </c>
      <c r="D154" s="113">
        <f t="shared" si="15"/>
        <v>0</v>
      </c>
      <c r="E154" s="113">
        <f t="shared" si="15"/>
        <v>77901.44</v>
      </c>
      <c r="F154" s="228" t="s">
        <v>233</v>
      </c>
      <c r="H154" s="79"/>
    </row>
    <row r="155" spans="1:8" ht="12.75" customHeight="1">
      <c r="A155" s="47">
        <v>51</v>
      </c>
      <c r="B155" s="230" t="s">
        <v>31</v>
      </c>
      <c r="C155" s="113">
        <f t="shared" si="15"/>
        <v>0</v>
      </c>
      <c r="D155" s="113">
        <f t="shared" si="15"/>
        <v>0</v>
      </c>
      <c r="E155" s="113">
        <f t="shared" si="15"/>
        <v>77901.44</v>
      </c>
      <c r="F155" s="228" t="s">
        <v>233</v>
      </c>
      <c r="H155" s="79"/>
    </row>
    <row r="156" spans="1:8" s="82" customFormat="1" ht="12.75" customHeight="1">
      <c r="A156" s="47">
        <v>516</v>
      </c>
      <c r="B156" s="241" t="s">
        <v>144</v>
      </c>
      <c r="C156" s="113">
        <f t="shared" si="15"/>
        <v>0</v>
      </c>
      <c r="D156" s="113">
        <f t="shared" si="15"/>
        <v>0</v>
      </c>
      <c r="E156" s="113">
        <f t="shared" si="15"/>
        <v>77901.44</v>
      </c>
      <c r="F156" s="228" t="s">
        <v>233</v>
      </c>
      <c r="H156" s="79"/>
    </row>
    <row r="157" spans="1:8" ht="14.25" customHeight="1">
      <c r="A157" s="54">
        <v>5163</v>
      </c>
      <c r="B157" s="242" t="s">
        <v>145</v>
      </c>
      <c r="C157" s="261">
        <v>0</v>
      </c>
      <c r="D157" s="261">
        <v>0</v>
      </c>
      <c r="E157" s="42">
        <v>77901.44</v>
      </c>
      <c r="F157" s="266" t="s">
        <v>233</v>
      </c>
      <c r="H157" s="79"/>
    </row>
    <row r="158" spans="2:8" s="82" customFormat="1" ht="12.75" customHeight="1">
      <c r="B158" s="243"/>
      <c r="C158" s="244"/>
      <c r="D158" s="244"/>
      <c r="E158" s="244"/>
      <c r="F158" s="245"/>
      <c r="H158" s="79"/>
    </row>
    <row r="159" spans="1:8" s="82" customFormat="1" ht="25.5" customHeight="1">
      <c r="A159" s="270" t="s">
        <v>99</v>
      </c>
      <c r="B159" s="39" t="s">
        <v>117</v>
      </c>
      <c r="C159" s="113">
        <f>C160+C173</f>
        <v>11075000</v>
      </c>
      <c r="D159" s="113">
        <f>D160+D173</f>
        <v>11075000</v>
      </c>
      <c r="E159" s="113">
        <f>E160+E173</f>
        <v>11622633.48</v>
      </c>
      <c r="F159" s="214">
        <f t="shared" si="13"/>
        <v>104.94477182844244</v>
      </c>
      <c r="H159" s="79"/>
    </row>
    <row r="160" spans="1:8" ht="12.75" customHeight="1" hidden="1">
      <c r="A160" s="56">
        <v>3</v>
      </c>
      <c r="B160" s="217" t="s">
        <v>40</v>
      </c>
      <c r="C160" s="113">
        <f>C161+C167+C170</f>
        <v>11010000</v>
      </c>
      <c r="D160" s="113">
        <f>D161+D167+D170</f>
        <v>11010000</v>
      </c>
      <c r="E160" s="113">
        <f>E161+E167+E170</f>
        <v>11622633.48</v>
      </c>
      <c r="F160" s="214">
        <f t="shared" si="13"/>
        <v>105.56433678474116</v>
      </c>
      <c r="H160" s="79"/>
    </row>
    <row r="161" spans="1:8" ht="12.75" customHeight="1">
      <c r="A161" s="56">
        <v>32</v>
      </c>
      <c r="B161" s="221" t="s">
        <v>4</v>
      </c>
      <c r="C161" s="113">
        <f>C162+C165</f>
        <v>11010000</v>
      </c>
      <c r="D161" s="113">
        <f>D162+D165</f>
        <v>11010000</v>
      </c>
      <c r="E161" s="113">
        <f>E162+E165</f>
        <v>11622633.48</v>
      </c>
      <c r="F161" s="214">
        <f t="shared" si="13"/>
        <v>105.56433678474116</v>
      </c>
      <c r="H161" s="79"/>
    </row>
    <row r="162" spans="1:8" ht="12.75" customHeight="1">
      <c r="A162" s="47">
        <v>323</v>
      </c>
      <c r="B162" s="217" t="s">
        <v>12</v>
      </c>
      <c r="C162" s="113">
        <f>C163+C164</f>
        <v>510000</v>
      </c>
      <c r="D162" s="113">
        <f>D163+D164</f>
        <v>510000</v>
      </c>
      <c r="E162" s="113">
        <f>E163+E164</f>
        <v>122743.75</v>
      </c>
      <c r="F162" s="214">
        <f t="shared" si="13"/>
        <v>24.067401960784313</v>
      </c>
      <c r="H162" s="79"/>
    </row>
    <row r="163" spans="1:8" ht="12.75" customHeight="1" hidden="1">
      <c r="A163" s="54">
        <v>3237</v>
      </c>
      <c r="B163" s="38" t="s">
        <v>14</v>
      </c>
      <c r="C163" s="261">
        <v>100000</v>
      </c>
      <c r="D163" s="261">
        <v>100000</v>
      </c>
      <c r="E163" s="42">
        <v>0</v>
      </c>
      <c r="F163" s="265">
        <f t="shared" si="13"/>
        <v>0</v>
      </c>
      <c r="H163" s="79"/>
    </row>
    <row r="164" spans="1:8" ht="12.75" customHeight="1">
      <c r="A164" s="54">
        <v>3239</v>
      </c>
      <c r="B164" s="38" t="s">
        <v>56</v>
      </c>
      <c r="C164" s="261">
        <v>410000</v>
      </c>
      <c r="D164" s="261">
        <v>410000</v>
      </c>
      <c r="E164" s="42">
        <v>122743.75</v>
      </c>
      <c r="F164" s="265">
        <f t="shared" si="13"/>
        <v>29.9375</v>
      </c>
      <c r="H164" s="79"/>
    </row>
    <row r="165" spans="1:8" ht="12.75" customHeight="1">
      <c r="A165" s="47">
        <v>329</v>
      </c>
      <c r="B165" s="218" t="s">
        <v>57</v>
      </c>
      <c r="C165" s="113">
        <f>C166</f>
        <v>10500000</v>
      </c>
      <c r="D165" s="113">
        <f>D166</f>
        <v>10500000</v>
      </c>
      <c r="E165" s="113">
        <f>E166</f>
        <v>11499889.73</v>
      </c>
      <c r="F165" s="214">
        <f t="shared" si="13"/>
        <v>109.52275933333333</v>
      </c>
      <c r="H165" s="79"/>
    </row>
    <row r="166" spans="1:8" ht="12.75" customHeight="1">
      <c r="A166" s="54">
        <v>3299</v>
      </c>
      <c r="B166" s="182" t="s">
        <v>57</v>
      </c>
      <c r="C166" s="264">
        <v>10500000</v>
      </c>
      <c r="D166" s="264">
        <v>10500000</v>
      </c>
      <c r="E166" s="215">
        <v>11499889.73</v>
      </c>
      <c r="F166" s="268">
        <f t="shared" si="13"/>
        <v>109.52275933333333</v>
      </c>
      <c r="H166" s="79"/>
    </row>
    <row r="167" spans="1:8" ht="12.75" customHeight="1" hidden="1">
      <c r="A167" s="47">
        <v>35</v>
      </c>
      <c r="B167" s="221" t="s">
        <v>17</v>
      </c>
      <c r="C167" s="113">
        <f aca="true" t="shared" si="16" ref="C167:E168">C168</f>
        <v>0</v>
      </c>
      <c r="D167" s="113">
        <f t="shared" si="16"/>
        <v>0</v>
      </c>
      <c r="E167" s="113">
        <f t="shared" si="16"/>
        <v>0</v>
      </c>
      <c r="F167" s="214" t="e">
        <f t="shared" si="13"/>
        <v>#DIV/0!</v>
      </c>
      <c r="H167" s="79"/>
    </row>
    <row r="168" spans="1:8" ht="12.75" customHeight="1" hidden="1">
      <c r="A168" s="47">
        <v>351</v>
      </c>
      <c r="B168" s="221" t="s">
        <v>0</v>
      </c>
      <c r="C168" s="113">
        <f t="shared" si="16"/>
        <v>0</v>
      </c>
      <c r="D168" s="113">
        <f t="shared" si="16"/>
        <v>0</v>
      </c>
      <c r="E168" s="113">
        <f t="shared" si="16"/>
        <v>0</v>
      </c>
      <c r="F168" s="214" t="e">
        <f t="shared" si="13"/>
        <v>#DIV/0!</v>
      </c>
      <c r="H168" s="79"/>
    </row>
    <row r="169" spans="1:8" ht="12.75" customHeight="1" hidden="1">
      <c r="A169" s="54">
        <v>3512</v>
      </c>
      <c r="B169" s="38" t="s">
        <v>0</v>
      </c>
      <c r="C169" s="42">
        <v>0</v>
      </c>
      <c r="D169" s="42">
        <v>0</v>
      </c>
      <c r="E169" s="42">
        <v>0</v>
      </c>
      <c r="F169" s="106" t="e">
        <f t="shared" si="13"/>
        <v>#DIV/0!</v>
      </c>
      <c r="H169" s="79"/>
    </row>
    <row r="170" spans="1:8" ht="12.75" customHeight="1" hidden="1">
      <c r="A170" s="47">
        <v>36</v>
      </c>
      <c r="B170" s="236" t="s">
        <v>254</v>
      </c>
      <c r="C170" s="113">
        <f aca="true" t="shared" si="17" ref="C170:E171">C171</f>
        <v>0</v>
      </c>
      <c r="D170" s="113">
        <f t="shared" si="17"/>
        <v>0</v>
      </c>
      <c r="E170" s="113">
        <f t="shared" si="17"/>
        <v>0</v>
      </c>
      <c r="F170" s="214" t="e">
        <f t="shared" si="13"/>
        <v>#DIV/0!</v>
      </c>
      <c r="H170" s="79"/>
    </row>
    <row r="171" spans="1:8" ht="12.75" customHeight="1" hidden="1">
      <c r="A171" s="47">
        <v>363</v>
      </c>
      <c r="B171" s="220" t="s">
        <v>139</v>
      </c>
      <c r="C171" s="113">
        <f t="shared" si="17"/>
        <v>0</v>
      </c>
      <c r="D171" s="113">
        <f t="shared" si="17"/>
        <v>0</v>
      </c>
      <c r="E171" s="113">
        <f t="shared" si="17"/>
        <v>0</v>
      </c>
      <c r="F171" s="214" t="e">
        <f t="shared" si="13"/>
        <v>#DIV/0!</v>
      </c>
      <c r="H171" s="79"/>
    </row>
    <row r="172" spans="1:8" ht="12.75" customHeight="1" hidden="1">
      <c r="A172" s="54">
        <v>3631</v>
      </c>
      <c r="B172" s="182" t="s">
        <v>196</v>
      </c>
      <c r="C172" s="239">
        <v>0</v>
      </c>
      <c r="D172" s="239">
        <v>0</v>
      </c>
      <c r="E172" s="239">
        <v>0</v>
      </c>
      <c r="F172" s="240" t="e">
        <f t="shared" si="13"/>
        <v>#DIV/0!</v>
      </c>
      <c r="H172" s="79"/>
    </row>
    <row r="173" spans="1:8" ht="12.75" customHeight="1" hidden="1">
      <c r="A173" s="47">
        <v>5</v>
      </c>
      <c r="B173" s="229" t="s">
        <v>30</v>
      </c>
      <c r="C173" s="113">
        <f aca="true" t="shared" si="18" ref="C173:E175">C174</f>
        <v>65000</v>
      </c>
      <c r="D173" s="113">
        <f t="shared" si="18"/>
        <v>65000</v>
      </c>
      <c r="E173" s="113">
        <f t="shared" si="18"/>
        <v>0</v>
      </c>
      <c r="F173" s="214">
        <f t="shared" si="13"/>
        <v>0</v>
      </c>
      <c r="H173" s="79"/>
    </row>
    <row r="174" spans="1:8" ht="12.75" customHeight="1">
      <c r="A174" s="47">
        <v>51</v>
      </c>
      <c r="B174" s="230" t="s">
        <v>31</v>
      </c>
      <c r="C174" s="113">
        <f t="shared" si="18"/>
        <v>65000</v>
      </c>
      <c r="D174" s="113">
        <f t="shared" si="18"/>
        <v>65000</v>
      </c>
      <c r="E174" s="113">
        <f t="shared" si="18"/>
        <v>0</v>
      </c>
      <c r="F174" s="214">
        <f t="shared" si="13"/>
        <v>0</v>
      </c>
      <c r="H174" s="79"/>
    </row>
    <row r="175" spans="1:8" ht="12.75" customHeight="1">
      <c r="A175" s="56">
        <v>514</v>
      </c>
      <c r="B175" s="37" t="s">
        <v>93</v>
      </c>
      <c r="C175" s="237">
        <f t="shared" si="18"/>
        <v>65000</v>
      </c>
      <c r="D175" s="237">
        <f t="shared" si="18"/>
        <v>65000</v>
      </c>
      <c r="E175" s="237">
        <f t="shared" si="18"/>
        <v>0</v>
      </c>
      <c r="F175" s="238">
        <f t="shared" si="13"/>
        <v>0</v>
      </c>
      <c r="H175" s="79"/>
    </row>
    <row r="176" spans="1:8" ht="12.75" customHeight="1" hidden="1">
      <c r="A176" s="54">
        <v>5141</v>
      </c>
      <c r="B176" s="38" t="s">
        <v>92</v>
      </c>
      <c r="C176" s="272">
        <v>65000</v>
      </c>
      <c r="D176" s="272">
        <v>65000</v>
      </c>
      <c r="E176" s="239">
        <v>0</v>
      </c>
      <c r="F176" s="240">
        <f t="shared" si="13"/>
        <v>0</v>
      </c>
      <c r="H176" s="79"/>
    </row>
    <row r="177" spans="1:8" ht="12.75" customHeight="1">
      <c r="A177" s="74"/>
      <c r="B177" s="233"/>
      <c r="C177" s="233"/>
      <c r="D177" s="233"/>
      <c r="E177" s="234"/>
      <c r="F177" s="235"/>
      <c r="H177" s="79"/>
    </row>
    <row r="178" spans="1:8" ht="24.75" customHeight="1">
      <c r="A178" s="270" t="s">
        <v>100</v>
      </c>
      <c r="B178" s="39" t="s">
        <v>118</v>
      </c>
      <c r="C178" s="113">
        <f>C179</f>
        <v>29290000</v>
      </c>
      <c r="D178" s="113">
        <f>D179</f>
        <v>29290000</v>
      </c>
      <c r="E178" s="113">
        <f>E179</f>
        <v>11880521.11</v>
      </c>
      <c r="F178" s="214">
        <f t="shared" si="13"/>
        <v>40.5616972004097</v>
      </c>
      <c r="H178" s="79"/>
    </row>
    <row r="179" spans="1:8" ht="12.75" customHeight="1" hidden="1">
      <c r="A179" s="56">
        <v>3</v>
      </c>
      <c r="B179" s="217" t="s">
        <v>40</v>
      </c>
      <c r="C179" s="113">
        <f>C180+C185+C188</f>
        <v>29290000</v>
      </c>
      <c r="D179" s="113">
        <f>D180+D185+D188</f>
        <v>29290000</v>
      </c>
      <c r="E179" s="113">
        <f>E180+E185+E188</f>
        <v>11880521.11</v>
      </c>
      <c r="F179" s="214">
        <f t="shared" si="13"/>
        <v>40.5616972004097</v>
      </c>
      <c r="H179" s="79"/>
    </row>
    <row r="180" spans="1:8" ht="12.75" customHeight="1">
      <c r="A180" s="56">
        <v>32</v>
      </c>
      <c r="B180" s="221" t="s">
        <v>4</v>
      </c>
      <c r="C180" s="113">
        <f>C181+C183</f>
        <v>5900000</v>
      </c>
      <c r="D180" s="113">
        <f>D181+D183</f>
        <v>5900000</v>
      </c>
      <c r="E180" s="113">
        <f>E181+E183</f>
        <v>4972993.529999999</v>
      </c>
      <c r="F180" s="214">
        <f t="shared" si="13"/>
        <v>84.28802593220338</v>
      </c>
      <c r="H180" s="79"/>
    </row>
    <row r="181" spans="1:8" ht="12.75" customHeight="1">
      <c r="A181" s="47">
        <v>323</v>
      </c>
      <c r="B181" s="217" t="s">
        <v>12</v>
      </c>
      <c r="C181" s="113">
        <f>C182</f>
        <v>300000</v>
      </c>
      <c r="D181" s="113">
        <f>D182</f>
        <v>300000</v>
      </c>
      <c r="E181" s="113">
        <f>E182</f>
        <v>1356450</v>
      </c>
      <c r="F181" s="214">
        <f t="shared" si="13"/>
        <v>452.15</v>
      </c>
      <c r="H181" s="79"/>
    </row>
    <row r="182" spans="1:8" ht="12.75" customHeight="1">
      <c r="A182" s="54">
        <v>3237</v>
      </c>
      <c r="B182" s="38" t="s">
        <v>14</v>
      </c>
      <c r="C182" s="261">
        <v>300000</v>
      </c>
      <c r="D182" s="261">
        <v>300000</v>
      </c>
      <c r="E182" s="42">
        <v>1356450</v>
      </c>
      <c r="F182" s="265">
        <f t="shared" si="13"/>
        <v>452.15</v>
      </c>
      <c r="H182" s="79"/>
    </row>
    <row r="183" spans="1:8" ht="12.75" customHeight="1">
      <c r="A183" s="56">
        <v>329</v>
      </c>
      <c r="B183" s="218" t="s">
        <v>57</v>
      </c>
      <c r="C183" s="113">
        <f>C184</f>
        <v>5600000</v>
      </c>
      <c r="D183" s="113">
        <f>D184</f>
        <v>5600000</v>
      </c>
      <c r="E183" s="113">
        <f>E184</f>
        <v>3616543.53</v>
      </c>
      <c r="F183" s="214">
        <f t="shared" si="13"/>
        <v>64.58113446428571</v>
      </c>
      <c r="H183" s="79"/>
    </row>
    <row r="184" spans="1:8" ht="12.75" customHeight="1">
      <c r="A184" s="54">
        <v>3299</v>
      </c>
      <c r="B184" s="182" t="s">
        <v>57</v>
      </c>
      <c r="C184" s="261">
        <v>5600000</v>
      </c>
      <c r="D184" s="261">
        <v>5600000</v>
      </c>
      <c r="E184" s="42">
        <v>3616543.53</v>
      </c>
      <c r="F184" s="265">
        <f t="shared" si="13"/>
        <v>64.58113446428571</v>
      </c>
      <c r="H184" s="79"/>
    </row>
    <row r="185" spans="1:8" ht="12.75" customHeight="1">
      <c r="A185" s="47">
        <v>35</v>
      </c>
      <c r="B185" s="221" t="s">
        <v>17</v>
      </c>
      <c r="C185" s="113">
        <f aca="true" t="shared" si="19" ref="C185:E186">C186</f>
        <v>200000</v>
      </c>
      <c r="D185" s="113">
        <f t="shared" si="19"/>
        <v>200000</v>
      </c>
      <c r="E185" s="113">
        <f t="shared" si="19"/>
        <v>0</v>
      </c>
      <c r="F185" s="214">
        <f t="shared" si="13"/>
        <v>0</v>
      </c>
      <c r="H185" s="79"/>
    </row>
    <row r="186" spans="1:8" ht="12.75" customHeight="1">
      <c r="A186" s="47">
        <v>352</v>
      </c>
      <c r="B186" s="246" t="s">
        <v>153</v>
      </c>
      <c r="C186" s="113">
        <f t="shared" si="19"/>
        <v>200000</v>
      </c>
      <c r="D186" s="113">
        <f t="shared" si="19"/>
        <v>200000</v>
      </c>
      <c r="E186" s="113">
        <f t="shared" si="19"/>
        <v>0</v>
      </c>
      <c r="F186" s="214">
        <f t="shared" si="13"/>
        <v>0</v>
      </c>
      <c r="H186" s="79"/>
    </row>
    <row r="187" spans="1:8" ht="12.75" customHeight="1" hidden="1">
      <c r="A187" s="54">
        <v>3522</v>
      </c>
      <c r="B187" s="247" t="s">
        <v>2</v>
      </c>
      <c r="C187" s="261">
        <v>200000</v>
      </c>
      <c r="D187" s="261">
        <v>200000</v>
      </c>
      <c r="E187" s="42">
        <v>0</v>
      </c>
      <c r="F187" s="265">
        <f t="shared" si="13"/>
        <v>0</v>
      </c>
      <c r="H187" s="79"/>
    </row>
    <row r="188" spans="1:8" ht="12.75" customHeight="1">
      <c r="A188" s="47">
        <v>36</v>
      </c>
      <c r="B188" s="236" t="s">
        <v>254</v>
      </c>
      <c r="C188" s="113">
        <f>C189</f>
        <v>23190000</v>
      </c>
      <c r="D188" s="113">
        <f>D189</f>
        <v>23190000</v>
      </c>
      <c r="E188" s="113">
        <f>E189</f>
        <v>6907527.58</v>
      </c>
      <c r="F188" s="214">
        <f t="shared" si="13"/>
        <v>29.786664855541183</v>
      </c>
      <c r="H188" s="79"/>
    </row>
    <row r="189" spans="1:8" ht="12.75" customHeight="1">
      <c r="A189" s="47">
        <v>363</v>
      </c>
      <c r="B189" s="220" t="s">
        <v>139</v>
      </c>
      <c r="C189" s="113">
        <f>C191+C190</f>
        <v>23190000</v>
      </c>
      <c r="D189" s="113">
        <f>D191+D190</f>
        <v>23190000</v>
      </c>
      <c r="E189" s="113">
        <f>E191+E190</f>
        <v>6907527.58</v>
      </c>
      <c r="F189" s="214">
        <f t="shared" si="13"/>
        <v>29.786664855541183</v>
      </c>
      <c r="H189" s="79"/>
    </row>
    <row r="190" spans="1:8" ht="12.75" customHeight="1" hidden="1">
      <c r="A190" s="54">
        <v>3631</v>
      </c>
      <c r="B190" s="182" t="s">
        <v>196</v>
      </c>
      <c r="C190" s="272">
        <v>15000000</v>
      </c>
      <c r="D190" s="272">
        <v>15000000</v>
      </c>
      <c r="E190" s="239">
        <v>0</v>
      </c>
      <c r="F190" s="273">
        <f t="shared" si="13"/>
        <v>0</v>
      </c>
      <c r="H190" s="79"/>
    </row>
    <row r="191" spans="1:8" ht="12.75" customHeight="1">
      <c r="A191" s="54">
        <v>3632</v>
      </c>
      <c r="B191" s="182" t="s">
        <v>140</v>
      </c>
      <c r="C191" s="272">
        <v>8190000</v>
      </c>
      <c r="D191" s="272">
        <v>8190000</v>
      </c>
      <c r="E191" s="239">
        <v>6907527.58</v>
      </c>
      <c r="F191" s="273">
        <f t="shared" si="13"/>
        <v>84.34099609279609</v>
      </c>
      <c r="H191" s="79"/>
    </row>
    <row r="192" spans="1:8" ht="12.75" customHeight="1">
      <c r="A192" s="74"/>
      <c r="B192" s="233"/>
      <c r="C192" s="233"/>
      <c r="D192" s="233"/>
      <c r="E192" s="234"/>
      <c r="F192" s="235"/>
      <c r="H192" s="79"/>
    </row>
    <row r="193" spans="1:8" ht="36.75" customHeight="1">
      <c r="A193" s="270" t="s">
        <v>101</v>
      </c>
      <c r="B193" s="39" t="s">
        <v>119</v>
      </c>
      <c r="C193" s="113">
        <f>C194+C198</f>
        <v>1400000</v>
      </c>
      <c r="D193" s="113">
        <f>D194+D198</f>
        <v>1400000</v>
      </c>
      <c r="E193" s="113">
        <f>E194+E198</f>
        <v>0</v>
      </c>
      <c r="F193" s="214">
        <f t="shared" si="13"/>
        <v>0</v>
      </c>
      <c r="H193" s="79"/>
    </row>
    <row r="194" spans="1:8" ht="12.75" customHeight="1" hidden="1">
      <c r="A194" s="56">
        <v>3</v>
      </c>
      <c r="B194" s="217" t="s">
        <v>40</v>
      </c>
      <c r="C194" s="113">
        <f aca="true" t="shared" si="20" ref="C194:E196">C195</f>
        <v>700000</v>
      </c>
      <c r="D194" s="113">
        <f t="shared" si="20"/>
        <v>700000</v>
      </c>
      <c r="E194" s="113">
        <f t="shared" si="20"/>
        <v>0</v>
      </c>
      <c r="F194" s="214">
        <f t="shared" si="13"/>
        <v>0</v>
      </c>
      <c r="H194" s="79"/>
    </row>
    <row r="195" spans="1:8" ht="12.75" customHeight="1">
      <c r="A195" s="47">
        <v>35</v>
      </c>
      <c r="B195" s="221" t="s">
        <v>17</v>
      </c>
      <c r="C195" s="113">
        <f t="shared" si="20"/>
        <v>700000</v>
      </c>
      <c r="D195" s="113">
        <f t="shared" si="20"/>
        <v>700000</v>
      </c>
      <c r="E195" s="113">
        <f t="shared" si="20"/>
        <v>0</v>
      </c>
      <c r="F195" s="214">
        <f t="shared" si="13"/>
        <v>0</v>
      </c>
      <c r="H195" s="79"/>
    </row>
    <row r="196" spans="1:8" ht="12.75" customHeight="1">
      <c r="A196" s="47">
        <v>352</v>
      </c>
      <c r="B196" s="246" t="s">
        <v>153</v>
      </c>
      <c r="C196" s="113">
        <f t="shared" si="20"/>
        <v>700000</v>
      </c>
      <c r="D196" s="113">
        <f t="shared" si="20"/>
        <v>700000</v>
      </c>
      <c r="E196" s="113">
        <f t="shared" si="20"/>
        <v>0</v>
      </c>
      <c r="F196" s="214">
        <f t="shared" si="13"/>
        <v>0</v>
      </c>
      <c r="H196" s="79"/>
    </row>
    <row r="197" spans="1:8" ht="12.75" customHeight="1" hidden="1">
      <c r="A197" s="54">
        <v>3522</v>
      </c>
      <c r="B197" s="247" t="s">
        <v>2</v>
      </c>
      <c r="C197" s="261">
        <v>700000</v>
      </c>
      <c r="D197" s="261">
        <v>700000</v>
      </c>
      <c r="E197" s="42">
        <v>0</v>
      </c>
      <c r="F197" s="265">
        <f t="shared" si="13"/>
        <v>0</v>
      </c>
      <c r="H197" s="79"/>
    </row>
    <row r="198" spans="1:8" ht="12.75" customHeight="1" hidden="1">
      <c r="A198" s="47">
        <v>5</v>
      </c>
      <c r="B198" s="229" t="s">
        <v>30</v>
      </c>
      <c r="C198" s="113">
        <f aca="true" t="shared" si="21" ref="C198:E200">C199</f>
        <v>700000</v>
      </c>
      <c r="D198" s="113">
        <f t="shared" si="21"/>
        <v>700000</v>
      </c>
      <c r="E198" s="113">
        <f t="shared" si="21"/>
        <v>0</v>
      </c>
      <c r="F198" s="214">
        <f t="shared" si="13"/>
        <v>0</v>
      </c>
      <c r="H198" s="79"/>
    </row>
    <row r="199" spans="1:8" ht="12.75" customHeight="1">
      <c r="A199" s="47">
        <v>51</v>
      </c>
      <c r="B199" s="230" t="s">
        <v>31</v>
      </c>
      <c r="C199" s="113">
        <f t="shared" si="21"/>
        <v>700000</v>
      </c>
      <c r="D199" s="113">
        <f t="shared" si="21"/>
        <v>700000</v>
      </c>
      <c r="E199" s="113">
        <f t="shared" si="21"/>
        <v>0</v>
      </c>
      <c r="F199" s="214">
        <f aca="true" t="shared" si="22" ref="F199:F262">E199/D199*100</f>
        <v>0</v>
      </c>
      <c r="H199" s="79"/>
    </row>
    <row r="200" spans="1:8" ht="12.75" customHeight="1">
      <c r="A200" s="47">
        <v>516</v>
      </c>
      <c r="B200" s="241" t="s">
        <v>144</v>
      </c>
      <c r="C200" s="113">
        <f t="shared" si="21"/>
        <v>700000</v>
      </c>
      <c r="D200" s="113">
        <f t="shared" si="21"/>
        <v>700000</v>
      </c>
      <c r="E200" s="113">
        <f t="shared" si="21"/>
        <v>0</v>
      </c>
      <c r="F200" s="214">
        <f t="shared" si="22"/>
        <v>0</v>
      </c>
      <c r="H200" s="79"/>
    </row>
    <row r="201" spans="1:8" ht="12.75" customHeight="1" hidden="1">
      <c r="A201" s="54">
        <v>5163</v>
      </c>
      <c r="B201" s="242" t="s">
        <v>145</v>
      </c>
      <c r="C201" s="261">
        <v>700000</v>
      </c>
      <c r="D201" s="261">
        <v>700000</v>
      </c>
      <c r="E201" s="42">
        <v>0</v>
      </c>
      <c r="F201" s="265">
        <f t="shared" si="22"/>
        <v>0</v>
      </c>
      <c r="H201" s="79"/>
    </row>
    <row r="202" spans="1:8" ht="12.75" customHeight="1">
      <c r="A202" s="54"/>
      <c r="B202" s="242"/>
      <c r="C202" s="42"/>
      <c r="D202" s="42"/>
      <c r="E202" s="42"/>
      <c r="F202" s="106"/>
      <c r="H202" s="79"/>
    </row>
    <row r="203" spans="1:8" ht="25.5">
      <c r="A203" s="270" t="s">
        <v>103</v>
      </c>
      <c r="B203" s="39" t="s">
        <v>120</v>
      </c>
      <c r="C203" s="113">
        <f>C204</f>
        <v>8590000</v>
      </c>
      <c r="D203" s="113">
        <f>D204</f>
        <v>8590000</v>
      </c>
      <c r="E203" s="113">
        <f>E204</f>
        <v>8642525.510000002</v>
      </c>
      <c r="F203" s="214">
        <f t="shared" si="22"/>
        <v>100.61147275902213</v>
      </c>
      <c r="H203" s="79"/>
    </row>
    <row r="204" spans="1:8" ht="12.75" customHeight="1" hidden="1">
      <c r="A204" s="56">
        <v>3</v>
      </c>
      <c r="B204" s="217" t="s">
        <v>40</v>
      </c>
      <c r="C204" s="113">
        <f>C205+C209</f>
        <v>8590000</v>
      </c>
      <c r="D204" s="113">
        <f>D205+D209</f>
        <v>8590000</v>
      </c>
      <c r="E204" s="113">
        <f>E205+E209</f>
        <v>8642525.510000002</v>
      </c>
      <c r="F204" s="214">
        <f t="shared" si="22"/>
        <v>100.61147275902213</v>
      </c>
      <c r="H204" s="79"/>
    </row>
    <row r="205" spans="1:8" ht="12.75" customHeight="1">
      <c r="A205" s="56">
        <v>36</v>
      </c>
      <c r="B205" s="236" t="s">
        <v>254</v>
      </c>
      <c r="C205" s="113">
        <f>C206</f>
        <v>7690000</v>
      </c>
      <c r="D205" s="113">
        <f>D206</f>
        <v>7690000</v>
      </c>
      <c r="E205" s="113">
        <f>E206</f>
        <v>8453743.190000001</v>
      </c>
      <c r="F205" s="214">
        <f t="shared" si="22"/>
        <v>109.93164096228871</v>
      </c>
      <c r="H205" s="79"/>
    </row>
    <row r="206" spans="1:8" ht="12.75" customHeight="1">
      <c r="A206" s="56">
        <v>363</v>
      </c>
      <c r="B206" s="220" t="s">
        <v>139</v>
      </c>
      <c r="C206" s="113">
        <f>C207+C208</f>
        <v>7690000</v>
      </c>
      <c r="D206" s="113">
        <f>D207+D208</f>
        <v>7690000</v>
      </c>
      <c r="E206" s="113">
        <f>E207+E208</f>
        <v>8453743.190000001</v>
      </c>
      <c r="F206" s="214">
        <f t="shared" si="22"/>
        <v>109.93164096228871</v>
      </c>
      <c r="H206" s="79"/>
    </row>
    <row r="207" spans="1:8" ht="12.75" customHeight="1">
      <c r="A207" s="54">
        <v>3631</v>
      </c>
      <c r="B207" s="224" t="s">
        <v>196</v>
      </c>
      <c r="C207" s="261">
        <v>2890000</v>
      </c>
      <c r="D207" s="261">
        <v>2890000</v>
      </c>
      <c r="E207" s="42">
        <v>286397.75</v>
      </c>
      <c r="F207" s="265">
        <f t="shared" si="22"/>
        <v>9.909956747404843</v>
      </c>
      <c r="H207" s="79"/>
    </row>
    <row r="208" spans="1:8" ht="12.75" customHeight="1">
      <c r="A208" s="54">
        <v>3632</v>
      </c>
      <c r="B208" s="182" t="s">
        <v>140</v>
      </c>
      <c r="C208" s="272">
        <v>4800000</v>
      </c>
      <c r="D208" s="272">
        <v>4800000</v>
      </c>
      <c r="E208" s="239">
        <v>8167345.44</v>
      </c>
      <c r="F208" s="273">
        <f t="shared" si="22"/>
        <v>170.15303000000003</v>
      </c>
      <c r="H208" s="79"/>
    </row>
    <row r="209" spans="1:8" ht="12.75" customHeight="1">
      <c r="A209" s="47">
        <v>38</v>
      </c>
      <c r="B209" s="227" t="s">
        <v>60</v>
      </c>
      <c r="C209" s="237">
        <f aca="true" t="shared" si="23" ref="C209:E210">C210</f>
        <v>900000</v>
      </c>
      <c r="D209" s="237">
        <f t="shared" si="23"/>
        <v>900000</v>
      </c>
      <c r="E209" s="237">
        <f t="shared" si="23"/>
        <v>188782.32</v>
      </c>
      <c r="F209" s="238">
        <f t="shared" si="22"/>
        <v>20.975813333333335</v>
      </c>
      <c r="H209" s="79"/>
    </row>
    <row r="210" spans="1:8" ht="12.75" customHeight="1">
      <c r="A210" s="47">
        <v>381</v>
      </c>
      <c r="B210" s="227" t="s">
        <v>39</v>
      </c>
      <c r="C210" s="237">
        <f t="shared" si="23"/>
        <v>900000</v>
      </c>
      <c r="D210" s="237">
        <f t="shared" si="23"/>
        <v>900000</v>
      </c>
      <c r="E210" s="237">
        <f t="shared" si="23"/>
        <v>188782.32</v>
      </c>
      <c r="F210" s="238">
        <f t="shared" si="22"/>
        <v>20.975813333333335</v>
      </c>
      <c r="H210" s="79"/>
    </row>
    <row r="211" spans="1:8" ht="12.75" customHeight="1">
      <c r="A211" s="54">
        <v>3811</v>
      </c>
      <c r="B211" s="182" t="s">
        <v>20</v>
      </c>
      <c r="C211" s="261">
        <v>900000</v>
      </c>
      <c r="D211" s="261">
        <v>900000</v>
      </c>
      <c r="E211" s="42">
        <v>188782.32</v>
      </c>
      <c r="F211" s="265">
        <f t="shared" si="22"/>
        <v>20.975813333333335</v>
      </c>
      <c r="H211" s="79"/>
    </row>
    <row r="212" spans="1:8" ht="12.75" customHeight="1">
      <c r="A212" s="54"/>
      <c r="B212" s="242"/>
      <c r="C212" s="233"/>
      <c r="D212" s="233"/>
      <c r="E212" s="234"/>
      <c r="F212" s="235"/>
      <c r="H212" s="79"/>
    </row>
    <row r="213" spans="1:8" ht="12.75">
      <c r="A213" s="270" t="s">
        <v>102</v>
      </c>
      <c r="B213" s="39" t="s">
        <v>121</v>
      </c>
      <c r="C213" s="113">
        <f>C214</f>
        <v>810000</v>
      </c>
      <c r="D213" s="113">
        <f>D214</f>
        <v>810000</v>
      </c>
      <c r="E213" s="113">
        <f>E214</f>
        <v>1436799.9699999997</v>
      </c>
      <c r="F213" s="214">
        <f t="shared" si="22"/>
        <v>177.38271234567898</v>
      </c>
      <c r="H213" s="79"/>
    </row>
    <row r="214" spans="1:8" ht="12.75" customHeight="1" hidden="1">
      <c r="A214" s="56">
        <v>3</v>
      </c>
      <c r="B214" s="217" t="s">
        <v>40</v>
      </c>
      <c r="C214" s="113">
        <f>C215+C219+C223</f>
        <v>810000</v>
      </c>
      <c r="D214" s="113">
        <f>D215+D219+D223</f>
        <v>810000</v>
      </c>
      <c r="E214" s="113">
        <f>E215+E219+E223</f>
        <v>1436799.9699999997</v>
      </c>
      <c r="F214" s="214">
        <f t="shared" si="22"/>
        <v>177.38271234567898</v>
      </c>
      <c r="H214" s="79"/>
    </row>
    <row r="215" spans="1:8" ht="12.75" customHeight="1">
      <c r="A215" s="56">
        <v>35</v>
      </c>
      <c r="B215" s="221" t="s">
        <v>17</v>
      </c>
      <c r="C215" s="113">
        <f>C216</f>
        <v>500000</v>
      </c>
      <c r="D215" s="113">
        <f>D216</f>
        <v>500000</v>
      </c>
      <c r="E215" s="113">
        <f>E216</f>
        <v>934384.6499999999</v>
      </c>
      <c r="F215" s="214">
        <f t="shared" si="22"/>
        <v>186.87693</v>
      </c>
      <c r="H215" s="79"/>
    </row>
    <row r="216" spans="1:8" ht="12.75" customHeight="1">
      <c r="A216" s="47">
        <v>352</v>
      </c>
      <c r="B216" s="246" t="s">
        <v>153</v>
      </c>
      <c r="C216" s="113">
        <f>C217+C218</f>
        <v>500000</v>
      </c>
      <c r="D216" s="113">
        <f>D217+D218</f>
        <v>500000</v>
      </c>
      <c r="E216" s="113">
        <f>E217+E218</f>
        <v>934384.6499999999</v>
      </c>
      <c r="F216" s="214">
        <f t="shared" si="22"/>
        <v>186.87693</v>
      </c>
      <c r="H216" s="79"/>
    </row>
    <row r="217" spans="1:8" ht="12.75" customHeight="1">
      <c r="A217" s="54">
        <v>3522</v>
      </c>
      <c r="B217" s="247" t="s">
        <v>2</v>
      </c>
      <c r="C217" s="261">
        <v>500000</v>
      </c>
      <c r="D217" s="261">
        <v>500000</v>
      </c>
      <c r="E217" s="42">
        <v>882298.96</v>
      </c>
      <c r="F217" s="265">
        <f t="shared" si="22"/>
        <v>176.459792</v>
      </c>
      <c r="H217" s="79"/>
    </row>
    <row r="218" spans="1:8" ht="12.75" customHeight="1">
      <c r="A218" s="54">
        <v>3523</v>
      </c>
      <c r="B218" s="247" t="s">
        <v>277</v>
      </c>
      <c r="C218" s="261">
        <v>0</v>
      </c>
      <c r="D218" s="261">
        <v>0</v>
      </c>
      <c r="E218" s="42">
        <v>52085.69</v>
      </c>
      <c r="F218" s="266" t="s">
        <v>233</v>
      </c>
      <c r="H218" s="79"/>
    </row>
    <row r="219" spans="1:8" ht="12.75" customHeight="1">
      <c r="A219" s="56">
        <v>36</v>
      </c>
      <c r="B219" s="236" t="s">
        <v>254</v>
      </c>
      <c r="C219" s="113">
        <f>C220</f>
        <v>190000</v>
      </c>
      <c r="D219" s="113">
        <f>D220</f>
        <v>190000</v>
      </c>
      <c r="E219" s="113">
        <f>E220</f>
        <v>354160.88</v>
      </c>
      <c r="F219" s="214">
        <f t="shared" si="22"/>
        <v>186.40046315789473</v>
      </c>
      <c r="H219" s="79"/>
    </row>
    <row r="220" spans="1:8" ht="12.75" customHeight="1">
      <c r="A220" s="56">
        <v>363</v>
      </c>
      <c r="B220" s="220" t="s">
        <v>139</v>
      </c>
      <c r="C220" s="113">
        <f>C221+C222</f>
        <v>190000</v>
      </c>
      <c r="D220" s="113">
        <f>D221+D222</f>
        <v>190000</v>
      </c>
      <c r="E220" s="113">
        <f>E221+E222</f>
        <v>354160.88</v>
      </c>
      <c r="F220" s="214">
        <f t="shared" si="22"/>
        <v>186.40046315789473</v>
      </c>
      <c r="H220" s="79"/>
    </row>
    <row r="221" spans="1:8" ht="12.75" customHeight="1" hidden="1">
      <c r="A221" s="54">
        <v>3631</v>
      </c>
      <c r="B221" s="224" t="s">
        <v>196</v>
      </c>
      <c r="C221" s="261">
        <v>90000</v>
      </c>
      <c r="D221" s="261">
        <v>90000</v>
      </c>
      <c r="E221" s="42">
        <v>0</v>
      </c>
      <c r="F221" s="265">
        <f t="shared" si="22"/>
        <v>0</v>
      </c>
      <c r="H221" s="79"/>
    </row>
    <row r="222" spans="1:8" ht="12.75" customHeight="1">
      <c r="A222" s="54">
        <v>3632</v>
      </c>
      <c r="B222" s="182" t="s">
        <v>140</v>
      </c>
      <c r="C222" s="272">
        <v>100000</v>
      </c>
      <c r="D222" s="272">
        <v>100000</v>
      </c>
      <c r="E222" s="239">
        <v>354160.88</v>
      </c>
      <c r="F222" s="273">
        <f t="shared" si="22"/>
        <v>354.16088</v>
      </c>
      <c r="H222" s="79"/>
    </row>
    <row r="223" spans="1:8" ht="12.75" customHeight="1">
      <c r="A223" s="47">
        <v>38</v>
      </c>
      <c r="B223" s="227" t="s">
        <v>60</v>
      </c>
      <c r="C223" s="237">
        <f aca="true" t="shared" si="24" ref="C223:E224">C224</f>
        <v>120000</v>
      </c>
      <c r="D223" s="237">
        <f t="shared" si="24"/>
        <v>120000</v>
      </c>
      <c r="E223" s="237">
        <f t="shared" si="24"/>
        <v>148254.44</v>
      </c>
      <c r="F223" s="238">
        <f t="shared" si="22"/>
        <v>123.54536666666667</v>
      </c>
      <c r="H223" s="79"/>
    </row>
    <row r="224" spans="1:8" ht="12.75" customHeight="1">
      <c r="A224" s="47">
        <v>381</v>
      </c>
      <c r="B224" s="227" t="s">
        <v>39</v>
      </c>
      <c r="C224" s="237">
        <f t="shared" si="24"/>
        <v>120000</v>
      </c>
      <c r="D224" s="237">
        <f t="shared" si="24"/>
        <v>120000</v>
      </c>
      <c r="E224" s="237">
        <f t="shared" si="24"/>
        <v>148254.44</v>
      </c>
      <c r="F224" s="238">
        <f t="shared" si="22"/>
        <v>123.54536666666667</v>
      </c>
      <c r="H224" s="79"/>
    </row>
    <row r="225" spans="1:8" ht="12.75" customHeight="1">
      <c r="A225" s="54">
        <v>3811</v>
      </c>
      <c r="B225" s="182" t="s">
        <v>20</v>
      </c>
      <c r="C225" s="272">
        <v>120000</v>
      </c>
      <c r="D225" s="272">
        <v>120000</v>
      </c>
      <c r="E225" s="239">
        <v>148254.44</v>
      </c>
      <c r="F225" s="273">
        <f t="shared" si="22"/>
        <v>123.54536666666667</v>
      </c>
      <c r="H225" s="79"/>
    </row>
    <row r="226" spans="1:8" ht="9" customHeight="1">
      <c r="A226" s="54"/>
      <c r="B226" s="242"/>
      <c r="C226" s="42"/>
      <c r="D226" s="42"/>
      <c r="E226" s="42"/>
      <c r="F226" s="106"/>
      <c r="H226" s="79"/>
    </row>
    <row r="227" spans="1:8" ht="25.5">
      <c r="A227" s="270" t="s">
        <v>104</v>
      </c>
      <c r="B227" s="39" t="s">
        <v>294</v>
      </c>
      <c r="C227" s="113">
        <f>C228</f>
        <v>3920000</v>
      </c>
      <c r="D227" s="113">
        <f>D228</f>
        <v>3920000</v>
      </c>
      <c r="E227" s="113">
        <f>E228</f>
        <v>1694979.92</v>
      </c>
      <c r="F227" s="214">
        <f t="shared" si="22"/>
        <v>43.23928367346939</v>
      </c>
      <c r="H227" s="79"/>
    </row>
    <row r="228" spans="1:8" ht="12.75" customHeight="1" hidden="1">
      <c r="A228" s="56">
        <v>3</v>
      </c>
      <c r="B228" s="217" t="s">
        <v>40</v>
      </c>
      <c r="C228" s="113">
        <f>C229+C233+C236+C240</f>
        <v>3920000</v>
      </c>
      <c r="D228" s="113">
        <f>D229+D233+D236+D240</f>
        <v>3920000</v>
      </c>
      <c r="E228" s="113">
        <f>E229+E233+E236+E240</f>
        <v>1694979.92</v>
      </c>
      <c r="F228" s="214">
        <f t="shared" si="22"/>
        <v>43.23928367346939</v>
      </c>
      <c r="H228" s="79"/>
    </row>
    <row r="229" spans="1:8" ht="12.75" customHeight="1">
      <c r="A229" s="56">
        <v>32</v>
      </c>
      <c r="B229" s="221" t="s">
        <v>4</v>
      </c>
      <c r="C229" s="113">
        <f>C230</f>
        <v>500000</v>
      </c>
      <c r="D229" s="113">
        <f>D230</f>
        <v>500000</v>
      </c>
      <c r="E229" s="113">
        <f>E230</f>
        <v>530531.25</v>
      </c>
      <c r="F229" s="214">
        <f t="shared" si="22"/>
        <v>106.10625</v>
      </c>
      <c r="H229" s="79"/>
    </row>
    <row r="230" spans="1:8" ht="12.75" customHeight="1">
      <c r="A230" s="47">
        <v>323</v>
      </c>
      <c r="B230" s="217" t="s">
        <v>12</v>
      </c>
      <c r="C230" s="113">
        <f>C231+C232</f>
        <v>500000</v>
      </c>
      <c r="D230" s="113">
        <f>D231+D232</f>
        <v>500000</v>
      </c>
      <c r="E230" s="113">
        <f>E231+E232</f>
        <v>530531.25</v>
      </c>
      <c r="F230" s="214">
        <f t="shared" si="22"/>
        <v>106.10625</v>
      </c>
      <c r="H230" s="79"/>
    </row>
    <row r="231" spans="1:8" ht="12.75" customHeight="1">
      <c r="A231" s="54">
        <v>3233</v>
      </c>
      <c r="B231" s="38" t="s">
        <v>52</v>
      </c>
      <c r="C231" s="261">
        <v>0</v>
      </c>
      <c r="D231" s="261">
        <v>0</v>
      </c>
      <c r="E231" s="42">
        <v>530531.25</v>
      </c>
      <c r="F231" s="266" t="s">
        <v>233</v>
      </c>
      <c r="H231" s="79"/>
    </row>
    <row r="232" spans="1:8" ht="12.75" customHeight="1" hidden="1">
      <c r="A232" s="54">
        <v>3237</v>
      </c>
      <c r="B232" s="38" t="s">
        <v>14</v>
      </c>
      <c r="C232" s="261">
        <v>500000</v>
      </c>
      <c r="D232" s="261">
        <v>500000</v>
      </c>
      <c r="E232" s="42">
        <v>0</v>
      </c>
      <c r="F232" s="265">
        <f t="shared" si="22"/>
        <v>0</v>
      </c>
      <c r="H232" s="79"/>
    </row>
    <row r="233" spans="1:8" ht="12.75" customHeight="1">
      <c r="A233" s="47">
        <v>35</v>
      </c>
      <c r="B233" s="221" t="s">
        <v>17</v>
      </c>
      <c r="C233" s="113">
        <f aca="true" t="shared" si="25" ref="C233:E234">C234</f>
        <v>200000</v>
      </c>
      <c r="D233" s="113">
        <f t="shared" si="25"/>
        <v>200000</v>
      </c>
      <c r="E233" s="113">
        <f t="shared" si="25"/>
        <v>88200</v>
      </c>
      <c r="F233" s="214">
        <f t="shared" si="22"/>
        <v>44.1</v>
      </c>
      <c r="H233" s="79"/>
    </row>
    <row r="234" spans="1:8" ht="12.75" customHeight="1">
      <c r="A234" s="47">
        <v>352</v>
      </c>
      <c r="B234" s="246" t="s">
        <v>153</v>
      </c>
      <c r="C234" s="113">
        <f t="shared" si="25"/>
        <v>200000</v>
      </c>
      <c r="D234" s="113">
        <f t="shared" si="25"/>
        <v>200000</v>
      </c>
      <c r="E234" s="113">
        <f t="shared" si="25"/>
        <v>88200</v>
      </c>
      <c r="F234" s="214">
        <f t="shared" si="22"/>
        <v>44.1</v>
      </c>
      <c r="H234" s="79"/>
    </row>
    <row r="235" spans="1:8" ht="12.75" customHeight="1">
      <c r="A235" s="54">
        <v>3522</v>
      </c>
      <c r="B235" s="247" t="s">
        <v>2</v>
      </c>
      <c r="C235" s="261">
        <v>200000</v>
      </c>
      <c r="D235" s="261">
        <v>200000</v>
      </c>
      <c r="E235" s="42">
        <v>88200</v>
      </c>
      <c r="F235" s="265">
        <f t="shared" si="22"/>
        <v>44.1</v>
      </c>
      <c r="H235" s="79"/>
    </row>
    <row r="236" spans="1:8" ht="12.75" customHeight="1">
      <c r="A236" s="47">
        <v>36</v>
      </c>
      <c r="B236" s="236" t="s">
        <v>254</v>
      </c>
      <c r="C236" s="113">
        <f>C237</f>
        <v>1770000</v>
      </c>
      <c r="D236" s="113">
        <f>D237</f>
        <v>1770000</v>
      </c>
      <c r="E236" s="113">
        <f>E237</f>
        <v>505894.09</v>
      </c>
      <c r="F236" s="214">
        <f t="shared" si="22"/>
        <v>28.581587005649716</v>
      </c>
      <c r="H236" s="79"/>
    </row>
    <row r="237" spans="1:8" ht="12.75" customHeight="1">
      <c r="A237" s="47">
        <v>363</v>
      </c>
      <c r="B237" s="220" t="s">
        <v>139</v>
      </c>
      <c r="C237" s="113">
        <f>C238+C239</f>
        <v>1770000</v>
      </c>
      <c r="D237" s="113">
        <f>D238+D239</f>
        <v>1770000</v>
      </c>
      <c r="E237" s="113">
        <f>E238+E239</f>
        <v>505894.09</v>
      </c>
      <c r="F237" s="214">
        <f t="shared" si="22"/>
        <v>28.581587005649716</v>
      </c>
      <c r="H237" s="79"/>
    </row>
    <row r="238" spans="1:8" ht="12.75" customHeight="1">
      <c r="A238" s="54">
        <v>3631</v>
      </c>
      <c r="B238" s="224" t="s">
        <v>196</v>
      </c>
      <c r="C238" s="261">
        <v>690000</v>
      </c>
      <c r="D238" s="261">
        <v>690000</v>
      </c>
      <c r="E238" s="42">
        <v>64051.01</v>
      </c>
      <c r="F238" s="265">
        <f t="shared" si="22"/>
        <v>9.282755072463768</v>
      </c>
      <c r="H238" s="79"/>
    </row>
    <row r="239" spans="1:8" ht="12.75" customHeight="1">
      <c r="A239" s="54">
        <v>3632</v>
      </c>
      <c r="B239" s="247" t="s">
        <v>140</v>
      </c>
      <c r="C239" s="261">
        <v>1080000</v>
      </c>
      <c r="D239" s="261">
        <v>1080000</v>
      </c>
      <c r="E239" s="42">
        <v>441843.08</v>
      </c>
      <c r="F239" s="265">
        <f t="shared" si="22"/>
        <v>40.911396296296296</v>
      </c>
      <c r="H239" s="79"/>
    </row>
    <row r="240" spans="1:8" ht="12.75" customHeight="1">
      <c r="A240" s="47">
        <v>38</v>
      </c>
      <c r="B240" s="227" t="s">
        <v>60</v>
      </c>
      <c r="C240" s="113">
        <f>C241+C243</f>
        <v>1450000</v>
      </c>
      <c r="D240" s="113">
        <f>D241+D243</f>
        <v>1450000</v>
      </c>
      <c r="E240" s="113">
        <f>E241+E243</f>
        <v>570354.58</v>
      </c>
      <c r="F240" s="214">
        <f t="shared" si="22"/>
        <v>39.334798620689654</v>
      </c>
      <c r="H240" s="79"/>
    </row>
    <row r="241" spans="1:8" ht="12.75" customHeight="1">
      <c r="A241" s="47">
        <v>381</v>
      </c>
      <c r="B241" s="227" t="s">
        <v>39</v>
      </c>
      <c r="C241" s="113">
        <f>C242</f>
        <v>1450000</v>
      </c>
      <c r="D241" s="113">
        <f>D242</f>
        <v>1450000</v>
      </c>
      <c r="E241" s="113">
        <f>E242</f>
        <v>522001.38</v>
      </c>
      <c r="F241" s="214">
        <f t="shared" si="22"/>
        <v>36.00009517241379</v>
      </c>
      <c r="H241" s="79"/>
    </row>
    <row r="242" spans="1:8" ht="12.75" customHeight="1">
      <c r="A242" s="54">
        <v>3811</v>
      </c>
      <c r="B242" s="182" t="s">
        <v>20</v>
      </c>
      <c r="C242" s="261">
        <v>1450000</v>
      </c>
      <c r="D242" s="261">
        <v>1450000</v>
      </c>
      <c r="E242" s="42">
        <v>522001.38</v>
      </c>
      <c r="F242" s="265">
        <f t="shared" si="22"/>
        <v>36.00009517241379</v>
      </c>
      <c r="H242" s="79"/>
    </row>
    <row r="243" spans="1:8" ht="12.75" customHeight="1">
      <c r="A243" s="47">
        <v>382</v>
      </c>
      <c r="B243" s="194" t="s">
        <v>87</v>
      </c>
      <c r="C243" s="113">
        <f>C244</f>
        <v>0</v>
      </c>
      <c r="D243" s="113">
        <f>D244</f>
        <v>0</v>
      </c>
      <c r="E243" s="113">
        <f>E244</f>
        <v>48353.2</v>
      </c>
      <c r="F243" s="228" t="s">
        <v>233</v>
      </c>
      <c r="H243" s="79"/>
    </row>
    <row r="244" spans="1:8" ht="12.75" customHeight="1">
      <c r="A244" s="54">
        <v>3821</v>
      </c>
      <c r="B244" s="178" t="s">
        <v>128</v>
      </c>
      <c r="C244" s="261">
        <v>0</v>
      </c>
      <c r="D244" s="261">
        <v>0</v>
      </c>
      <c r="E244" s="42">
        <v>48353.2</v>
      </c>
      <c r="F244" s="266" t="s">
        <v>233</v>
      </c>
      <c r="H244" s="79"/>
    </row>
    <row r="245" spans="1:8" ht="12.75" customHeight="1">
      <c r="A245" s="54"/>
      <c r="B245" s="182"/>
      <c r="C245" s="233"/>
      <c r="D245" s="233"/>
      <c r="E245" s="234"/>
      <c r="F245" s="235"/>
      <c r="H245" s="79"/>
    </row>
    <row r="246" spans="1:8" ht="12.75" customHeight="1">
      <c r="A246" s="56" t="s">
        <v>105</v>
      </c>
      <c r="B246" s="39" t="s">
        <v>122</v>
      </c>
      <c r="C246" s="113">
        <f>C247</f>
        <v>58215000</v>
      </c>
      <c r="D246" s="113">
        <f>D247</f>
        <v>58215000</v>
      </c>
      <c r="E246" s="113">
        <f>E247</f>
        <v>53561713.36</v>
      </c>
      <c r="F246" s="214">
        <f t="shared" si="22"/>
        <v>92.00672225371468</v>
      </c>
      <c r="H246" s="79"/>
    </row>
    <row r="247" spans="1:8" ht="12.75" customHeight="1" hidden="1">
      <c r="A247" s="56">
        <v>3</v>
      </c>
      <c r="B247" s="217" t="s">
        <v>40</v>
      </c>
      <c r="C247" s="113">
        <f>C248+C251+C254</f>
        <v>58215000</v>
      </c>
      <c r="D247" s="113">
        <f>D248+D251+D254</f>
        <v>58215000</v>
      </c>
      <c r="E247" s="113">
        <f>E248+E251+E254</f>
        <v>53561713.36</v>
      </c>
      <c r="F247" s="214">
        <f t="shared" si="22"/>
        <v>92.00672225371468</v>
      </c>
      <c r="H247" s="79"/>
    </row>
    <row r="248" spans="1:8" ht="12.75" customHeight="1" hidden="1">
      <c r="A248" s="56">
        <v>32</v>
      </c>
      <c r="B248" s="221" t="s">
        <v>4</v>
      </c>
      <c r="C248" s="113">
        <f aca="true" t="shared" si="26" ref="C248:E249">C249</f>
        <v>0</v>
      </c>
      <c r="D248" s="113">
        <f t="shared" si="26"/>
        <v>0</v>
      </c>
      <c r="E248" s="113">
        <f t="shared" si="26"/>
        <v>0</v>
      </c>
      <c r="F248" s="214" t="e">
        <f t="shared" si="22"/>
        <v>#DIV/0!</v>
      </c>
      <c r="H248" s="79"/>
    </row>
    <row r="249" spans="1:8" ht="12.75" customHeight="1" hidden="1">
      <c r="A249" s="47">
        <v>323</v>
      </c>
      <c r="B249" s="217" t="s">
        <v>12</v>
      </c>
      <c r="C249" s="113">
        <f t="shared" si="26"/>
        <v>0</v>
      </c>
      <c r="D249" s="113">
        <f t="shared" si="26"/>
        <v>0</v>
      </c>
      <c r="E249" s="113">
        <f t="shared" si="26"/>
        <v>0</v>
      </c>
      <c r="F249" s="214" t="e">
        <f t="shared" si="22"/>
        <v>#DIV/0!</v>
      </c>
      <c r="H249" s="79"/>
    </row>
    <row r="250" spans="1:8" ht="12.75" customHeight="1" hidden="1">
      <c r="A250" s="54">
        <v>3237</v>
      </c>
      <c r="B250" s="38" t="s">
        <v>14</v>
      </c>
      <c r="C250" s="42">
        <v>0</v>
      </c>
      <c r="D250" s="42">
        <v>0</v>
      </c>
      <c r="E250" s="42">
        <v>0</v>
      </c>
      <c r="F250" s="106" t="e">
        <f t="shared" si="22"/>
        <v>#DIV/0!</v>
      </c>
      <c r="H250" s="79"/>
    </row>
    <row r="251" spans="1:8" ht="12.75" customHeight="1">
      <c r="A251" s="47">
        <v>36</v>
      </c>
      <c r="B251" s="236" t="s">
        <v>254</v>
      </c>
      <c r="C251" s="113">
        <f aca="true" t="shared" si="27" ref="C251:E252">C252</f>
        <v>58200000</v>
      </c>
      <c r="D251" s="113">
        <f t="shared" si="27"/>
        <v>58200000</v>
      </c>
      <c r="E251" s="113">
        <f t="shared" si="27"/>
        <v>53561713.36</v>
      </c>
      <c r="F251" s="214">
        <f t="shared" si="22"/>
        <v>92.03043532646048</v>
      </c>
      <c r="H251" s="79"/>
    </row>
    <row r="252" spans="1:8" ht="12.75" customHeight="1">
      <c r="A252" s="47">
        <v>363</v>
      </c>
      <c r="B252" s="220" t="s">
        <v>139</v>
      </c>
      <c r="C252" s="170">
        <f t="shared" si="27"/>
        <v>58200000</v>
      </c>
      <c r="D252" s="170">
        <f t="shared" si="27"/>
        <v>58200000</v>
      </c>
      <c r="E252" s="170">
        <f t="shared" si="27"/>
        <v>53561713.36</v>
      </c>
      <c r="F252" s="226">
        <f t="shared" si="22"/>
        <v>92.03043532646048</v>
      </c>
      <c r="H252" s="79"/>
    </row>
    <row r="253" spans="1:8" ht="12.75" customHeight="1">
      <c r="A253" s="54">
        <v>3632</v>
      </c>
      <c r="B253" s="182" t="s">
        <v>140</v>
      </c>
      <c r="C253" s="272">
        <v>58200000</v>
      </c>
      <c r="D253" s="272">
        <v>58200000</v>
      </c>
      <c r="E253" s="239">
        <v>53561713.36</v>
      </c>
      <c r="F253" s="273">
        <f t="shared" si="22"/>
        <v>92.03043532646048</v>
      </c>
      <c r="H253" s="79"/>
    </row>
    <row r="254" spans="1:8" ht="12.75" customHeight="1">
      <c r="A254" s="47">
        <v>38</v>
      </c>
      <c r="B254" s="227" t="s">
        <v>60</v>
      </c>
      <c r="C254" s="237">
        <f>C255+C257</f>
        <v>15000</v>
      </c>
      <c r="D254" s="237">
        <f>D255+D257</f>
        <v>15000</v>
      </c>
      <c r="E254" s="237">
        <f>E255+E257</f>
        <v>0</v>
      </c>
      <c r="F254" s="238">
        <f t="shared" si="22"/>
        <v>0</v>
      </c>
      <c r="H254" s="79"/>
    </row>
    <row r="255" spans="1:8" ht="12.75" customHeight="1" hidden="1">
      <c r="A255" s="47">
        <v>381</v>
      </c>
      <c r="B255" s="227" t="s">
        <v>39</v>
      </c>
      <c r="C255" s="237">
        <f>C256</f>
        <v>0</v>
      </c>
      <c r="D255" s="237">
        <f>D256</f>
        <v>0</v>
      </c>
      <c r="E255" s="237">
        <f>E256</f>
        <v>0</v>
      </c>
      <c r="F255" s="238" t="e">
        <f t="shared" si="22"/>
        <v>#DIV/0!</v>
      </c>
      <c r="H255" s="79"/>
    </row>
    <row r="256" spans="1:8" ht="12.75" customHeight="1" hidden="1">
      <c r="A256" s="54">
        <v>3811</v>
      </c>
      <c r="B256" s="182" t="s">
        <v>20</v>
      </c>
      <c r="C256" s="239">
        <v>0</v>
      </c>
      <c r="D256" s="239">
        <v>0</v>
      </c>
      <c r="E256" s="239">
        <v>0</v>
      </c>
      <c r="F256" s="240" t="e">
        <f t="shared" si="22"/>
        <v>#DIV/0!</v>
      </c>
      <c r="H256" s="79"/>
    </row>
    <row r="257" spans="1:8" ht="12.75" customHeight="1">
      <c r="A257" s="47">
        <v>382</v>
      </c>
      <c r="B257" s="194" t="s">
        <v>87</v>
      </c>
      <c r="C257" s="113">
        <f>C258</f>
        <v>15000</v>
      </c>
      <c r="D257" s="113">
        <f>D258</f>
        <v>15000</v>
      </c>
      <c r="E257" s="113">
        <f>E258</f>
        <v>0</v>
      </c>
      <c r="F257" s="214">
        <f t="shared" si="22"/>
        <v>0</v>
      </c>
      <c r="H257" s="79"/>
    </row>
    <row r="258" spans="1:8" ht="12.75" customHeight="1" hidden="1">
      <c r="A258" s="54">
        <v>3821</v>
      </c>
      <c r="B258" s="178" t="s">
        <v>128</v>
      </c>
      <c r="C258" s="261">
        <v>15000</v>
      </c>
      <c r="D258" s="261">
        <v>15000</v>
      </c>
      <c r="E258" s="42">
        <v>0</v>
      </c>
      <c r="F258" s="106">
        <f t="shared" si="22"/>
        <v>0</v>
      </c>
      <c r="H258" s="79"/>
    </row>
    <row r="259" spans="1:8" ht="12.75" customHeight="1">
      <c r="A259" s="54"/>
      <c r="B259" s="182"/>
      <c r="C259" s="42"/>
      <c r="D259" s="42"/>
      <c r="E259" s="42"/>
      <c r="F259" s="106"/>
      <c r="H259" s="79"/>
    </row>
    <row r="260" spans="1:8" ht="26.25" customHeight="1">
      <c r="A260" s="270" t="s">
        <v>181</v>
      </c>
      <c r="B260" s="39" t="s">
        <v>172</v>
      </c>
      <c r="C260" s="113">
        <f>C261+C268</f>
        <v>105110000</v>
      </c>
      <c r="D260" s="113">
        <f>D261+D268</f>
        <v>105110000</v>
      </c>
      <c r="E260" s="113">
        <f>E261+E268</f>
        <v>37620106.45</v>
      </c>
      <c r="F260" s="214">
        <f t="shared" si="22"/>
        <v>35.79117729045762</v>
      </c>
      <c r="H260" s="79"/>
    </row>
    <row r="261" spans="1:8" ht="12.75" customHeight="1" hidden="1">
      <c r="A261" s="56">
        <v>3</v>
      </c>
      <c r="B261" s="217" t="s">
        <v>40</v>
      </c>
      <c r="C261" s="113">
        <f>C262+C265</f>
        <v>3740000</v>
      </c>
      <c r="D261" s="113">
        <f>D262+D265</f>
        <v>3740000</v>
      </c>
      <c r="E261" s="113">
        <f>E262+E265</f>
        <v>336269.33999999997</v>
      </c>
      <c r="F261" s="214">
        <f t="shared" si="22"/>
        <v>8.99115882352941</v>
      </c>
      <c r="H261" s="79"/>
    </row>
    <row r="262" spans="1:8" ht="12.75" customHeight="1">
      <c r="A262" s="56">
        <v>32</v>
      </c>
      <c r="B262" s="221" t="s">
        <v>4</v>
      </c>
      <c r="C262" s="113">
        <f aca="true" t="shared" si="28" ref="C262:E263">C263</f>
        <v>3540000</v>
      </c>
      <c r="D262" s="113">
        <f t="shared" si="28"/>
        <v>3540000</v>
      </c>
      <c r="E262" s="113">
        <f t="shared" si="28"/>
        <v>143438.3</v>
      </c>
      <c r="F262" s="214">
        <f t="shared" si="22"/>
        <v>4.0519293785310735</v>
      </c>
      <c r="H262" s="79"/>
    </row>
    <row r="263" spans="1:8" ht="12.75" customHeight="1">
      <c r="A263" s="56">
        <v>323</v>
      </c>
      <c r="B263" s="217" t="s">
        <v>12</v>
      </c>
      <c r="C263" s="113">
        <f t="shared" si="28"/>
        <v>3540000</v>
      </c>
      <c r="D263" s="113">
        <f t="shared" si="28"/>
        <v>3540000</v>
      </c>
      <c r="E263" s="113">
        <f t="shared" si="28"/>
        <v>143438.3</v>
      </c>
      <c r="F263" s="214">
        <f aca="true" t="shared" si="29" ref="F263:F326">E263/D263*100</f>
        <v>4.0519293785310735</v>
      </c>
      <c r="H263" s="79"/>
    </row>
    <row r="264" spans="1:8" ht="12.75" customHeight="1">
      <c r="A264" s="54">
        <v>3237</v>
      </c>
      <c r="B264" s="38" t="s">
        <v>14</v>
      </c>
      <c r="C264" s="261">
        <v>3540000</v>
      </c>
      <c r="D264" s="261">
        <v>3540000</v>
      </c>
      <c r="E264" s="42">
        <v>143438.3</v>
      </c>
      <c r="F264" s="265">
        <f t="shared" si="29"/>
        <v>4.0519293785310735</v>
      </c>
      <c r="H264" s="79"/>
    </row>
    <row r="265" spans="1:8" ht="12.75" customHeight="1">
      <c r="A265" s="56">
        <v>34</v>
      </c>
      <c r="B265" s="221" t="s">
        <v>16</v>
      </c>
      <c r="C265" s="113">
        <f aca="true" t="shared" si="30" ref="C265:E266">C266</f>
        <v>200000</v>
      </c>
      <c r="D265" s="113">
        <f t="shared" si="30"/>
        <v>200000</v>
      </c>
      <c r="E265" s="113">
        <f t="shared" si="30"/>
        <v>192831.04</v>
      </c>
      <c r="F265" s="214">
        <f t="shared" si="29"/>
        <v>96.41552</v>
      </c>
      <c r="H265" s="79"/>
    </row>
    <row r="266" spans="1:8" ht="12.75" customHeight="1">
      <c r="A266" s="56">
        <v>343</v>
      </c>
      <c r="B266" s="218" t="s">
        <v>64</v>
      </c>
      <c r="C266" s="113">
        <f t="shared" si="30"/>
        <v>200000</v>
      </c>
      <c r="D266" s="113">
        <f t="shared" si="30"/>
        <v>200000</v>
      </c>
      <c r="E266" s="113">
        <f t="shared" si="30"/>
        <v>192831.04</v>
      </c>
      <c r="F266" s="214">
        <f t="shared" si="29"/>
        <v>96.41552</v>
      </c>
      <c r="H266" s="79"/>
    </row>
    <row r="267" spans="1:8" ht="12.75" customHeight="1">
      <c r="A267" s="54">
        <v>3432</v>
      </c>
      <c r="B267" s="207" t="s">
        <v>152</v>
      </c>
      <c r="C267" s="261">
        <v>200000</v>
      </c>
      <c r="D267" s="261">
        <v>200000</v>
      </c>
      <c r="E267" s="42">
        <v>192831.04</v>
      </c>
      <c r="F267" s="265">
        <f t="shared" si="29"/>
        <v>96.41552</v>
      </c>
      <c r="H267" s="79"/>
    </row>
    <row r="268" spans="1:8" ht="12.75" customHeight="1" hidden="1">
      <c r="A268" s="56">
        <v>4</v>
      </c>
      <c r="B268" s="217" t="s">
        <v>61</v>
      </c>
      <c r="C268" s="113">
        <f>C269</f>
        <v>101370000</v>
      </c>
      <c r="D268" s="113">
        <f>D269</f>
        <v>101370000</v>
      </c>
      <c r="E268" s="113">
        <f>E269</f>
        <v>37283837.11</v>
      </c>
      <c r="F268" s="214">
        <f t="shared" si="29"/>
        <v>36.77995177074085</v>
      </c>
      <c r="H268" s="79"/>
    </row>
    <row r="269" spans="1:8" ht="12.75" customHeight="1">
      <c r="A269" s="56">
        <v>42</v>
      </c>
      <c r="B269" s="217" t="s">
        <v>21</v>
      </c>
      <c r="C269" s="113">
        <f>C270+C272</f>
        <v>101370000</v>
      </c>
      <c r="D269" s="113">
        <f>D270+D272</f>
        <v>101370000</v>
      </c>
      <c r="E269" s="113">
        <f>E270+E272</f>
        <v>37283837.11</v>
      </c>
      <c r="F269" s="214">
        <f t="shared" si="29"/>
        <v>36.77995177074085</v>
      </c>
      <c r="H269" s="79"/>
    </row>
    <row r="270" spans="1:8" ht="12.75" customHeight="1">
      <c r="A270" s="56">
        <v>421</v>
      </c>
      <c r="B270" s="220" t="s">
        <v>89</v>
      </c>
      <c r="C270" s="113">
        <f>C271</f>
        <v>88480000</v>
      </c>
      <c r="D270" s="113">
        <f>D271</f>
        <v>88480000</v>
      </c>
      <c r="E270" s="113">
        <f>E271</f>
        <v>29867284.95</v>
      </c>
      <c r="F270" s="214">
        <f t="shared" si="29"/>
        <v>33.755973044755876</v>
      </c>
      <c r="H270" s="79"/>
    </row>
    <row r="271" spans="1:8" ht="12.75" customHeight="1">
      <c r="A271" s="54">
        <v>4214</v>
      </c>
      <c r="B271" s="224" t="s">
        <v>174</v>
      </c>
      <c r="C271" s="261">
        <v>88480000</v>
      </c>
      <c r="D271" s="261">
        <v>88480000</v>
      </c>
      <c r="E271" s="42">
        <v>29867284.95</v>
      </c>
      <c r="F271" s="265">
        <f t="shared" si="29"/>
        <v>33.755973044755876</v>
      </c>
      <c r="H271" s="79"/>
    </row>
    <row r="272" spans="1:8" ht="12.75" customHeight="1">
      <c r="A272" s="56">
        <v>422</v>
      </c>
      <c r="B272" s="220" t="s">
        <v>26</v>
      </c>
      <c r="C272" s="113">
        <f>C273</f>
        <v>12890000</v>
      </c>
      <c r="D272" s="113">
        <f>D273</f>
        <v>12890000</v>
      </c>
      <c r="E272" s="113">
        <f>E273</f>
        <v>7416552.16</v>
      </c>
      <c r="F272" s="214">
        <f t="shared" si="29"/>
        <v>57.537254926299454</v>
      </c>
      <c r="H272" s="79"/>
    </row>
    <row r="273" spans="1:8" ht="13.5" customHeight="1">
      <c r="A273" s="54">
        <v>4225</v>
      </c>
      <c r="B273" s="224" t="s">
        <v>161</v>
      </c>
      <c r="C273" s="261">
        <v>12890000</v>
      </c>
      <c r="D273" s="261">
        <v>12890000</v>
      </c>
      <c r="E273" s="42">
        <v>7416552.16</v>
      </c>
      <c r="F273" s="265">
        <f t="shared" si="29"/>
        <v>57.537254926299454</v>
      </c>
      <c r="H273" s="79"/>
    </row>
    <row r="274" spans="1:8" ht="12.75" customHeight="1">
      <c r="A274" s="74"/>
      <c r="B274" s="233"/>
      <c r="C274" s="233"/>
      <c r="D274" s="233"/>
      <c r="E274" s="234"/>
      <c r="F274" s="235"/>
      <c r="H274" s="79"/>
    </row>
    <row r="275" spans="1:8" s="82" customFormat="1" ht="25.5" customHeight="1">
      <c r="A275" s="270" t="s">
        <v>182</v>
      </c>
      <c r="B275" s="39" t="s">
        <v>173</v>
      </c>
      <c r="C275" s="113">
        <f>C276+C283</f>
        <v>21347000</v>
      </c>
      <c r="D275" s="113">
        <f>D276+D283</f>
        <v>21347000</v>
      </c>
      <c r="E275" s="113">
        <f>E276+E283</f>
        <v>18886623.07</v>
      </c>
      <c r="F275" s="214">
        <f t="shared" si="29"/>
        <v>88.47436674942615</v>
      </c>
      <c r="H275" s="79"/>
    </row>
    <row r="276" spans="1:8" s="82" customFormat="1" ht="12.75" customHeight="1" hidden="1">
      <c r="A276" s="56">
        <v>3</v>
      </c>
      <c r="B276" s="217" t="s">
        <v>40</v>
      </c>
      <c r="C276" s="113">
        <f>C277+C280</f>
        <v>1057000</v>
      </c>
      <c r="D276" s="113">
        <f>D277+D280</f>
        <v>1057000</v>
      </c>
      <c r="E276" s="113">
        <f>E277+E280</f>
        <v>1066571.61</v>
      </c>
      <c r="F276" s="214">
        <f t="shared" si="29"/>
        <v>100.90554493850522</v>
      </c>
      <c r="H276" s="79"/>
    </row>
    <row r="277" spans="1:8" s="82" customFormat="1" ht="12.75" customHeight="1">
      <c r="A277" s="56">
        <v>32</v>
      </c>
      <c r="B277" s="221" t="s">
        <v>4</v>
      </c>
      <c r="C277" s="113">
        <f aca="true" t="shared" si="31" ref="C277:E278">C278</f>
        <v>1007000</v>
      </c>
      <c r="D277" s="113">
        <f t="shared" si="31"/>
        <v>1007000</v>
      </c>
      <c r="E277" s="113">
        <f t="shared" si="31"/>
        <v>1054238.3</v>
      </c>
      <c r="F277" s="214">
        <f t="shared" si="29"/>
        <v>104.69099304865938</v>
      </c>
      <c r="H277" s="79"/>
    </row>
    <row r="278" spans="1:8" s="82" customFormat="1" ht="12.75" customHeight="1">
      <c r="A278" s="56">
        <v>323</v>
      </c>
      <c r="B278" s="217" t="s">
        <v>12</v>
      </c>
      <c r="C278" s="113">
        <f t="shared" si="31"/>
        <v>1007000</v>
      </c>
      <c r="D278" s="113">
        <f t="shared" si="31"/>
        <v>1007000</v>
      </c>
      <c r="E278" s="113">
        <f t="shared" si="31"/>
        <v>1054238.3</v>
      </c>
      <c r="F278" s="214">
        <f t="shared" si="29"/>
        <v>104.69099304865938</v>
      </c>
      <c r="H278" s="79"/>
    </row>
    <row r="279" spans="1:8" ht="12.75" customHeight="1">
      <c r="A279" s="54">
        <v>3237</v>
      </c>
      <c r="B279" s="38" t="s">
        <v>14</v>
      </c>
      <c r="C279" s="261">
        <v>1007000</v>
      </c>
      <c r="D279" s="261">
        <v>1007000</v>
      </c>
      <c r="E279" s="42">
        <v>1054238.3</v>
      </c>
      <c r="F279" s="265">
        <f t="shared" si="29"/>
        <v>104.69099304865938</v>
      </c>
      <c r="H279" s="79"/>
    </row>
    <row r="280" spans="1:8" s="82" customFormat="1" ht="12.75" customHeight="1">
      <c r="A280" s="56">
        <v>34</v>
      </c>
      <c r="B280" s="221" t="s">
        <v>16</v>
      </c>
      <c r="C280" s="113">
        <f aca="true" t="shared" si="32" ref="C280:E281">C281</f>
        <v>50000</v>
      </c>
      <c r="D280" s="113">
        <f t="shared" si="32"/>
        <v>50000</v>
      </c>
      <c r="E280" s="113">
        <f t="shared" si="32"/>
        <v>12333.31</v>
      </c>
      <c r="F280" s="214">
        <f t="shared" si="29"/>
        <v>24.66662</v>
      </c>
      <c r="H280" s="79"/>
    </row>
    <row r="281" spans="1:8" s="82" customFormat="1" ht="12.75" customHeight="1">
      <c r="A281" s="56">
        <v>343</v>
      </c>
      <c r="B281" s="218" t="s">
        <v>64</v>
      </c>
      <c r="C281" s="113">
        <f t="shared" si="32"/>
        <v>50000</v>
      </c>
      <c r="D281" s="113">
        <f t="shared" si="32"/>
        <v>50000</v>
      </c>
      <c r="E281" s="113">
        <f t="shared" si="32"/>
        <v>12333.31</v>
      </c>
      <c r="F281" s="214">
        <f t="shared" si="29"/>
        <v>24.66662</v>
      </c>
      <c r="H281" s="79"/>
    </row>
    <row r="282" spans="1:8" ht="12.75" customHeight="1">
      <c r="A282" s="54">
        <v>3432</v>
      </c>
      <c r="B282" s="207" t="s">
        <v>152</v>
      </c>
      <c r="C282" s="261">
        <v>50000</v>
      </c>
      <c r="D282" s="261">
        <v>50000</v>
      </c>
      <c r="E282" s="42">
        <v>12333.31</v>
      </c>
      <c r="F282" s="265">
        <f t="shared" si="29"/>
        <v>24.66662</v>
      </c>
      <c r="H282" s="79"/>
    </row>
    <row r="283" spans="1:8" s="82" customFormat="1" ht="12.75" customHeight="1" hidden="1">
      <c r="A283" s="56">
        <v>4</v>
      </c>
      <c r="B283" s="217" t="s">
        <v>61</v>
      </c>
      <c r="C283" s="113">
        <f>C284</f>
        <v>20290000</v>
      </c>
      <c r="D283" s="113">
        <f>D284</f>
        <v>20290000</v>
      </c>
      <c r="E283" s="113">
        <f>E284</f>
        <v>17820051.46</v>
      </c>
      <c r="F283" s="214">
        <f t="shared" si="29"/>
        <v>87.82676914736324</v>
      </c>
      <c r="H283" s="79"/>
    </row>
    <row r="284" spans="1:8" s="82" customFormat="1" ht="12.75" customHeight="1">
      <c r="A284" s="56">
        <v>42</v>
      </c>
      <c r="B284" s="217" t="s">
        <v>21</v>
      </c>
      <c r="C284" s="113">
        <f>C285+C287</f>
        <v>20290000</v>
      </c>
      <c r="D284" s="113">
        <f>D285+D287</f>
        <v>20290000</v>
      </c>
      <c r="E284" s="113">
        <f>E285+E287</f>
        <v>17820051.46</v>
      </c>
      <c r="F284" s="214">
        <f t="shared" si="29"/>
        <v>87.82676914736324</v>
      </c>
      <c r="H284" s="79"/>
    </row>
    <row r="285" spans="1:8" s="82" customFormat="1" ht="12.75" customHeight="1">
      <c r="A285" s="56">
        <v>421</v>
      </c>
      <c r="B285" s="220" t="s">
        <v>89</v>
      </c>
      <c r="C285" s="113">
        <f>C286</f>
        <v>12940000</v>
      </c>
      <c r="D285" s="113">
        <f>D286</f>
        <v>12940000</v>
      </c>
      <c r="E285" s="113">
        <f>E286</f>
        <v>17820051.46</v>
      </c>
      <c r="F285" s="214">
        <f t="shared" si="29"/>
        <v>137.7129170015456</v>
      </c>
      <c r="H285" s="79"/>
    </row>
    <row r="286" spans="1:8" ht="12.75" customHeight="1">
      <c r="A286" s="54">
        <v>4214</v>
      </c>
      <c r="B286" s="224" t="s">
        <v>174</v>
      </c>
      <c r="C286" s="261">
        <v>12940000</v>
      </c>
      <c r="D286" s="261">
        <v>12940000</v>
      </c>
      <c r="E286" s="42">
        <v>17820051.46</v>
      </c>
      <c r="F286" s="265">
        <f t="shared" si="29"/>
        <v>137.7129170015456</v>
      </c>
      <c r="H286" s="79"/>
    </row>
    <row r="287" spans="1:8" s="82" customFormat="1" ht="12.75" customHeight="1">
      <c r="A287" s="56">
        <v>422</v>
      </c>
      <c r="B287" s="220" t="s">
        <v>26</v>
      </c>
      <c r="C287" s="113">
        <f>C288</f>
        <v>7350000</v>
      </c>
      <c r="D287" s="113">
        <f>D288</f>
        <v>7350000</v>
      </c>
      <c r="E287" s="113">
        <f>E288</f>
        <v>0</v>
      </c>
      <c r="F287" s="214">
        <f t="shared" si="29"/>
        <v>0</v>
      </c>
      <c r="H287" s="79"/>
    </row>
    <row r="288" spans="1:8" ht="12.75" customHeight="1" hidden="1">
      <c r="A288" s="54">
        <v>4225</v>
      </c>
      <c r="B288" s="224" t="s">
        <v>161</v>
      </c>
      <c r="C288" s="261">
        <v>7350000</v>
      </c>
      <c r="D288" s="261">
        <v>7350000</v>
      </c>
      <c r="E288" s="42">
        <v>0</v>
      </c>
      <c r="F288" s="106">
        <f t="shared" si="29"/>
        <v>0</v>
      </c>
      <c r="H288" s="79"/>
    </row>
    <row r="289" spans="1:8" ht="9" customHeight="1">
      <c r="A289" s="54"/>
      <c r="B289" s="42"/>
      <c r="C289" s="42"/>
      <c r="D289" s="42"/>
      <c r="E289" s="42"/>
      <c r="F289" s="106"/>
      <c r="H289" s="79"/>
    </row>
    <row r="290" spans="1:8" ht="15.75" customHeight="1" hidden="1">
      <c r="A290" s="56" t="s">
        <v>183</v>
      </c>
      <c r="B290" s="39" t="s">
        <v>179</v>
      </c>
      <c r="C290" s="113">
        <f>C291+C295</f>
        <v>0</v>
      </c>
      <c r="D290" s="113">
        <f>D291+D295</f>
        <v>0</v>
      </c>
      <c r="E290" s="113">
        <f>E291+E295</f>
        <v>0</v>
      </c>
      <c r="F290" s="214" t="e">
        <f t="shared" si="29"/>
        <v>#DIV/0!</v>
      </c>
      <c r="H290" s="79"/>
    </row>
    <row r="291" spans="1:8" ht="12.75" customHeight="1" hidden="1">
      <c r="A291" s="56">
        <v>3</v>
      </c>
      <c r="B291" s="217" t="s">
        <v>40</v>
      </c>
      <c r="C291" s="113">
        <f aca="true" t="shared" si="33" ref="C291:E293">C292</f>
        <v>0</v>
      </c>
      <c r="D291" s="113">
        <f t="shared" si="33"/>
        <v>0</v>
      </c>
      <c r="E291" s="113">
        <f t="shared" si="33"/>
        <v>0</v>
      </c>
      <c r="F291" s="214" t="e">
        <f t="shared" si="29"/>
        <v>#DIV/0!</v>
      </c>
      <c r="H291" s="79"/>
    </row>
    <row r="292" spans="1:8" ht="12.75" customHeight="1" hidden="1">
      <c r="A292" s="56">
        <v>38</v>
      </c>
      <c r="B292" s="37" t="s">
        <v>60</v>
      </c>
      <c r="C292" s="113">
        <f t="shared" si="33"/>
        <v>0</v>
      </c>
      <c r="D292" s="113">
        <f t="shared" si="33"/>
        <v>0</v>
      </c>
      <c r="E292" s="113">
        <f t="shared" si="33"/>
        <v>0</v>
      </c>
      <c r="F292" s="214" t="e">
        <f t="shared" si="29"/>
        <v>#DIV/0!</v>
      </c>
      <c r="H292" s="79"/>
    </row>
    <row r="293" spans="1:8" ht="12.75" customHeight="1" hidden="1">
      <c r="A293" s="56">
        <v>386</v>
      </c>
      <c r="B293" s="37" t="s">
        <v>141</v>
      </c>
      <c r="C293" s="113">
        <f t="shared" si="33"/>
        <v>0</v>
      </c>
      <c r="D293" s="113">
        <f t="shared" si="33"/>
        <v>0</v>
      </c>
      <c r="E293" s="113">
        <f t="shared" si="33"/>
        <v>0</v>
      </c>
      <c r="F293" s="214" t="e">
        <f t="shared" si="29"/>
        <v>#DIV/0!</v>
      </c>
      <c r="H293" s="79"/>
    </row>
    <row r="294" spans="1:8" ht="25.5" customHeight="1" hidden="1">
      <c r="A294" s="54">
        <v>3861</v>
      </c>
      <c r="B294" s="43" t="s">
        <v>146</v>
      </c>
      <c r="C294" s="42">
        <v>0</v>
      </c>
      <c r="D294" s="42">
        <v>0</v>
      </c>
      <c r="E294" s="42">
        <v>0</v>
      </c>
      <c r="F294" s="106" t="e">
        <f t="shared" si="29"/>
        <v>#DIV/0!</v>
      </c>
      <c r="H294" s="79"/>
    </row>
    <row r="295" spans="1:8" ht="14.25" customHeight="1" hidden="1">
      <c r="A295" s="56">
        <v>5</v>
      </c>
      <c r="B295" s="229" t="s">
        <v>30</v>
      </c>
      <c r="C295" s="113">
        <f>C296</f>
        <v>0</v>
      </c>
      <c r="D295" s="113">
        <f>D296</f>
        <v>0</v>
      </c>
      <c r="E295" s="113">
        <f>E296</f>
        <v>0</v>
      </c>
      <c r="F295" s="214" t="e">
        <f t="shared" si="29"/>
        <v>#DIV/0!</v>
      </c>
      <c r="H295" s="79"/>
    </row>
    <row r="296" spans="1:8" ht="11.25" customHeight="1" hidden="1">
      <c r="A296" s="56">
        <v>51</v>
      </c>
      <c r="B296" s="230" t="s">
        <v>31</v>
      </c>
      <c r="C296" s="113">
        <f>C297+C299</f>
        <v>0</v>
      </c>
      <c r="D296" s="113">
        <f>D297+D299</f>
        <v>0</v>
      </c>
      <c r="E296" s="113">
        <f>E297+E299</f>
        <v>0</v>
      </c>
      <c r="F296" s="214" t="e">
        <f t="shared" si="29"/>
        <v>#DIV/0!</v>
      </c>
      <c r="H296" s="79"/>
    </row>
    <row r="297" spans="1:8" ht="11.25" customHeight="1" hidden="1">
      <c r="A297" s="47">
        <v>514</v>
      </c>
      <c r="B297" s="241" t="s">
        <v>93</v>
      </c>
      <c r="C297" s="113">
        <f>C298</f>
        <v>0</v>
      </c>
      <c r="D297" s="113">
        <f>D298</f>
        <v>0</v>
      </c>
      <c r="E297" s="113">
        <f>E298</f>
        <v>0</v>
      </c>
      <c r="F297" s="214" t="e">
        <f t="shared" si="29"/>
        <v>#DIV/0!</v>
      </c>
      <c r="H297" s="79"/>
    </row>
    <row r="298" spans="1:8" ht="11.25" customHeight="1" hidden="1">
      <c r="A298" s="54">
        <v>5141</v>
      </c>
      <c r="B298" s="38" t="s">
        <v>91</v>
      </c>
      <c r="C298" s="42">
        <v>0</v>
      </c>
      <c r="D298" s="42">
        <v>0</v>
      </c>
      <c r="E298" s="42">
        <v>0</v>
      </c>
      <c r="F298" s="106" t="e">
        <f t="shared" si="29"/>
        <v>#DIV/0!</v>
      </c>
      <c r="H298" s="79"/>
    </row>
    <row r="299" spans="1:8" ht="12.75" customHeight="1" hidden="1">
      <c r="A299" s="56">
        <v>517</v>
      </c>
      <c r="B299" s="113" t="s">
        <v>90</v>
      </c>
      <c r="C299" s="113">
        <f>C300</f>
        <v>0</v>
      </c>
      <c r="D299" s="113">
        <f>D300</f>
        <v>0</v>
      </c>
      <c r="E299" s="113">
        <f>E300</f>
        <v>0</v>
      </c>
      <c r="F299" s="214" t="e">
        <f t="shared" si="29"/>
        <v>#DIV/0!</v>
      </c>
      <c r="H299" s="79"/>
    </row>
    <row r="300" spans="1:8" ht="13.5" customHeight="1" hidden="1">
      <c r="A300" s="54">
        <v>5172</v>
      </c>
      <c r="B300" s="42" t="s">
        <v>178</v>
      </c>
      <c r="C300" s="42">
        <v>0</v>
      </c>
      <c r="D300" s="42">
        <v>0</v>
      </c>
      <c r="E300" s="42">
        <v>0</v>
      </c>
      <c r="F300" s="106" t="e">
        <f t="shared" si="29"/>
        <v>#DIV/0!</v>
      </c>
      <c r="H300" s="79"/>
    </row>
    <row r="301" spans="1:8" ht="25.5" customHeight="1" hidden="1">
      <c r="A301" s="56" t="s">
        <v>184</v>
      </c>
      <c r="B301" s="39" t="s">
        <v>180</v>
      </c>
      <c r="C301" s="113">
        <f aca="true" t="shared" si="34" ref="C301:E304">C302</f>
        <v>0</v>
      </c>
      <c r="D301" s="113">
        <f t="shared" si="34"/>
        <v>0</v>
      </c>
      <c r="E301" s="113">
        <f t="shared" si="34"/>
        <v>0</v>
      </c>
      <c r="F301" s="214" t="e">
        <f t="shared" si="29"/>
        <v>#DIV/0!</v>
      </c>
      <c r="H301" s="79"/>
    </row>
    <row r="302" spans="1:8" ht="12.75" customHeight="1" hidden="1">
      <c r="A302" s="56">
        <v>3</v>
      </c>
      <c r="B302" s="217" t="s">
        <v>40</v>
      </c>
      <c r="C302" s="113">
        <f t="shared" si="34"/>
        <v>0</v>
      </c>
      <c r="D302" s="113">
        <f t="shared" si="34"/>
        <v>0</v>
      </c>
      <c r="E302" s="113">
        <f t="shared" si="34"/>
        <v>0</v>
      </c>
      <c r="F302" s="214" t="e">
        <f t="shared" si="29"/>
        <v>#DIV/0!</v>
      </c>
      <c r="H302" s="79"/>
    </row>
    <row r="303" spans="1:8" ht="12.75" customHeight="1" hidden="1">
      <c r="A303" s="56">
        <v>38</v>
      </c>
      <c r="B303" s="37" t="s">
        <v>60</v>
      </c>
      <c r="C303" s="113">
        <f t="shared" si="34"/>
        <v>0</v>
      </c>
      <c r="D303" s="113">
        <f t="shared" si="34"/>
        <v>0</v>
      </c>
      <c r="E303" s="113">
        <f t="shared" si="34"/>
        <v>0</v>
      </c>
      <c r="F303" s="214" t="e">
        <f t="shared" si="29"/>
        <v>#DIV/0!</v>
      </c>
      <c r="H303" s="79"/>
    </row>
    <row r="304" spans="1:8" ht="12.75" customHeight="1" hidden="1">
      <c r="A304" s="56">
        <v>386</v>
      </c>
      <c r="B304" s="37" t="s">
        <v>141</v>
      </c>
      <c r="C304" s="113">
        <f t="shared" si="34"/>
        <v>0</v>
      </c>
      <c r="D304" s="113">
        <f t="shared" si="34"/>
        <v>0</v>
      </c>
      <c r="E304" s="113">
        <f t="shared" si="34"/>
        <v>0</v>
      </c>
      <c r="F304" s="214" t="e">
        <f t="shared" si="29"/>
        <v>#DIV/0!</v>
      </c>
      <c r="H304" s="79"/>
    </row>
    <row r="305" spans="1:8" ht="25.5" customHeight="1" hidden="1">
      <c r="A305" s="54">
        <v>3861</v>
      </c>
      <c r="B305" s="43" t="s">
        <v>146</v>
      </c>
      <c r="C305" s="42">
        <v>0</v>
      </c>
      <c r="D305" s="42">
        <v>0</v>
      </c>
      <c r="E305" s="42">
        <v>0</v>
      </c>
      <c r="F305" s="106" t="e">
        <f t="shared" si="29"/>
        <v>#DIV/0!</v>
      </c>
      <c r="H305" s="79"/>
    </row>
    <row r="306" spans="1:8" ht="12.75">
      <c r="A306" s="56" t="s">
        <v>185</v>
      </c>
      <c r="B306" s="37" t="s">
        <v>171</v>
      </c>
      <c r="C306" s="113">
        <f>C308</f>
        <v>2500000</v>
      </c>
      <c r="D306" s="113">
        <f>D308</f>
        <v>2500000</v>
      </c>
      <c r="E306" s="113">
        <f>E308</f>
        <v>0</v>
      </c>
      <c r="F306" s="214">
        <f t="shared" si="29"/>
        <v>0</v>
      </c>
      <c r="H306" s="79"/>
    </row>
    <row r="307" spans="1:8" ht="12.75" customHeight="1" hidden="1">
      <c r="A307" s="56">
        <v>3</v>
      </c>
      <c r="B307" s="217" t="s">
        <v>40</v>
      </c>
      <c r="C307" s="113">
        <f>C308</f>
        <v>2500000</v>
      </c>
      <c r="D307" s="113">
        <f>D308</f>
        <v>2500000</v>
      </c>
      <c r="E307" s="113">
        <f>E308</f>
        <v>0</v>
      </c>
      <c r="F307" s="214">
        <f t="shared" si="29"/>
        <v>0</v>
      </c>
      <c r="H307" s="79"/>
    </row>
    <row r="308" spans="1:8" ht="12" customHeight="1">
      <c r="A308" s="56">
        <v>32</v>
      </c>
      <c r="B308" s="221" t="s">
        <v>4</v>
      </c>
      <c r="C308" s="113">
        <f>C309+C311</f>
        <v>2500000</v>
      </c>
      <c r="D308" s="113">
        <f>D309+D311</f>
        <v>2500000</v>
      </c>
      <c r="E308" s="113">
        <f>E309+E311</f>
        <v>0</v>
      </c>
      <c r="F308" s="214">
        <f t="shared" si="29"/>
        <v>0</v>
      </c>
      <c r="H308" s="79"/>
    </row>
    <row r="309" spans="1:8" ht="14.25" customHeight="1">
      <c r="A309" s="56">
        <v>323</v>
      </c>
      <c r="B309" s="217" t="s">
        <v>12</v>
      </c>
      <c r="C309" s="113">
        <f>C310</f>
        <v>100000</v>
      </c>
      <c r="D309" s="113">
        <f>D310</f>
        <v>100000</v>
      </c>
      <c r="E309" s="113">
        <f>E310</f>
        <v>0</v>
      </c>
      <c r="F309" s="214">
        <f t="shared" si="29"/>
        <v>0</v>
      </c>
      <c r="H309" s="79"/>
    </row>
    <row r="310" spans="1:8" ht="13.5" customHeight="1" hidden="1">
      <c r="A310" s="54">
        <v>3237</v>
      </c>
      <c r="B310" s="38" t="s">
        <v>14</v>
      </c>
      <c r="C310" s="261">
        <v>100000</v>
      </c>
      <c r="D310" s="261">
        <v>100000</v>
      </c>
      <c r="E310" s="42">
        <v>0</v>
      </c>
      <c r="F310" s="106">
        <f t="shared" si="29"/>
        <v>0</v>
      </c>
      <c r="H310" s="79"/>
    </row>
    <row r="311" spans="1:8" ht="11.25" customHeight="1">
      <c r="A311" s="56">
        <v>329</v>
      </c>
      <c r="B311" s="218" t="s">
        <v>57</v>
      </c>
      <c r="C311" s="113">
        <f>C312</f>
        <v>2400000</v>
      </c>
      <c r="D311" s="113">
        <f>D312</f>
        <v>2400000</v>
      </c>
      <c r="E311" s="113">
        <f>E312</f>
        <v>0</v>
      </c>
      <c r="F311" s="214">
        <f t="shared" si="29"/>
        <v>0</v>
      </c>
      <c r="H311" s="79"/>
    </row>
    <row r="312" spans="1:8" ht="11.25" customHeight="1" hidden="1">
      <c r="A312" s="54">
        <v>3299</v>
      </c>
      <c r="B312" s="224" t="s">
        <v>57</v>
      </c>
      <c r="C312" s="261">
        <v>2400000</v>
      </c>
      <c r="D312" s="261">
        <v>2400000</v>
      </c>
      <c r="E312" s="42">
        <v>0</v>
      </c>
      <c r="F312" s="106">
        <f t="shared" si="29"/>
        <v>0</v>
      </c>
      <c r="H312" s="79"/>
    </row>
    <row r="313" spans="1:8" ht="9" customHeight="1">
      <c r="A313" s="54"/>
      <c r="B313" s="182"/>
      <c r="C313" s="239"/>
      <c r="D313" s="239"/>
      <c r="E313" s="239"/>
      <c r="F313" s="240"/>
      <c r="H313" s="79"/>
    </row>
    <row r="314" spans="1:8" ht="25.5" customHeight="1">
      <c r="A314" s="270" t="s">
        <v>226</v>
      </c>
      <c r="B314" s="39" t="s">
        <v>227</v>
      </c>
      <c r="C314" s="113">
        <f>C315</f>
        <v>12585000</v>
      </c>
      <c r="D314" s="113">
        <f>D315</f>
        <v>10697250</v>
      </c>
      <c r="E314" s="113">
        <f>E315</f>
        <v>1079168.54</v>
      </c>
      <c r="F314" s="214">
        <f t="shared" si="29"/>
        <v>10.088280071981117</v>
      </c>
      <c r="H314" s="79"/>
    </row>
    <row r="315" spans="1:8" ht="12.75" customHeight="1" hidden="1">
      <c r="A315" s="56">
        <v>3</v>
      </c>
      <c r="B315" s="217" t="s">
        <v>40</v>
      </c>
      <c r="C315" s="113">
        <f>C316+C319+C322</f>
        <v>12585000</v>
      </c>
      <c r="D315" s="113">
        <f>D316+D319+D322</f>
        <v>10697250</v>
      </c>
      <c r="E315" s="113">
        <f>E316+E319+E322</f>
        <v>1079168.54</v>
      </c>
      <c r="F315" s="214">
        <f t="shared" si="29"/>
        <v>10.088280071981117</v>
      </c>
      <c r="H315" s="79"/>
    </row>
    <row r="316" spans="1:8" ht="12.75" customHeight="1">
      <c r="A316" s="56">
        <v>32</v>
      </c>
      <c r="B316" s="221" t="s">
        <v>4</v>
      </c>
      <c r="C316" s="113">
        <f aca="true" t="shared" si="35" ref="C316:E317">C317</f>
        <v>450000</v>
      </c>
      <c r="D316" s="113">
        <f t="shared" si="35"/>
        <v>382500</v>
      </c>
      <c r="E316" s="113">
        <f t="shared" si="35"/>
        <v>0</v>
      </c>
      <c r="F316" s="214">
        <f t="shared" si="29"/>
        <v>0</v>
      </c>
      <c r="H316" s="79"/>
    </row>
    <row r="317" spans="1:8" ht="12.75" customHeight="1">
      <c r="A317" s="47">
        <v>323</v>
      </c>
      <c r="B317" s="217" t="s">
        <v>12</v>
      </c>
      <c r="C317" s="113">
        <f t="shared" si="35"/>
        <v>450000</v>
      </c>
      <c r="D317" s="113">
        <f t="shared" si="35"/>
        <v>382500</v>
      </c>
      <c r="E317" s="113">
        <f t="shared" si="35"/>
        <v>0</v>
      </c>
      <c r="F317" s="214">
        <f t="shared" si="29"/>
        <v>0</v>
      </c>
      <c r="H317" s="79"/>
    </row>
    <row r="318" spans="1:8" ht="12.75" customHeight="1" hidden="1">
      <c r="A318" s="54">
        <v>3237</v>
      </c>
      <c r="B318" s="38" t="s">
        <v>14</v>
      </c>
      <c r="C318" s="261">
        <v>450000</v>
      </c>
      <c r="D318" s="261">
        <v>382500</v>
      </c>
      <c r="E318" s="42">
        <v>0</v>
      </c>
      <c r="F318" s="106">
        <f t="shared" si="29"/>
        <v>0</v>
      </c>
      <c r="H318" s="79"/>
    </row>
    <row r="319" spans="1:8" ht="12.75" customHeight="1">
      <c r="A319" s="47">
        <v>36</v>
      </c>
      <c r="B319" s="236" t="s">
        <v>254</v>
      </c>
      <c r="C319" s="113">
        <f aca="true" t="shared" si="36" ref="C319:E320">C320</f>
        <v>8435000</v>
      </c>
      <c r="D319" s="113">
        <f t="shared" si="36"/>
        <v>7169750</v>
      </c>
      <c r="E319" s="113">
        <f t="shared" si="36"/>
        <v>1079168.54</v>
      </c>
      <c r="F319" s="214">
        <f t="shared" si="29"/>
        <v>15.051689947348235</v>
      </c>
      <c r="H319" s="79"/>
    </row>
    <row r="320" spans="1:8" ht="12.75" customHeight="1">
      <c r="A320" s="47">
        <v>363</v>
      </c>
      <c r="B320" s="220" t="s">
        <v>139</v>
      </c>
      <c r="C320" s="170">
        <f t="shared" si="36"/>
        <v>8435000</v>
      </c>
      <c r="D320" s="170">
        <f t="shared" si="36"/>
        <v>7169750</v>
      </c>
      <c r="E320" s="170">
        <f t="shared" si="36"/>
        <v>1079168.54</v>
      </c>
      <c r="F320" s="226">
        <f t="shared" si="29"/>
        <v>15.051689947348235</v>
      </c>
      <c r="H320" s="79"/>
    </row>
    <row r="321" spans="1:8" ht="12.75" customHeight="1">
      <c r="A321" s="54">
        <v>3632</v>
      </c>
      <c r="B321" s="182" t="s">
        <v>140</v>
      </c>
      <c r="C321" s="272">
        <v>8435000</v>
      </c>
      <c r="D321" s="272">
        <v>7169750</v>
      </c>
      <c r="E321" s="239">
        <v>1079168.54</v>
      </c>
      <c r="F321" s="273">
        <f t="shared" si="29"/>
        <v>15.051689947348235</v>
      </c>
      <c r="H321" s="79"/>
    </row>
    <row r="322" spans="1:8" ht="13.5" customHeight="1">
      <c r="A322" s="56">
        <v>38</v>
      </c>
      <c r="B322" s="37" t="s">
        <v>60</v>
      </c>
      <c r="C322" s="113">
        <f aca="true" t="shared" si="37" ref="C322:E323">C323</f>
        <v>3700000</v>
      </c>
      <c r="D322" s="113">
        <f t="shared" si="37"/>
        <v>3145000</v>
      </c>
      <c r="E322" s="113">
        <f t="shared" si="37"/>
        <v>0</v>
      </c>
      <c r="F322" s="214">
        <f t="shared" si="29"/>
        <v>0</v>
      </c>
      <c r="H322" s="79"/>
    </row>
    <row r="323" spans="1:8" ht="13.5" customHeight="1">
      <c r="A323" s="56">
        <v>386</v>
      </c>
      <c r="B323" s="37" t="s">
        <v>141</v>
      </c>
      <c r="C323" s="113">
        <f t="shared" si="37"/>
        <v>3700000</v>
      </c>
      <c r="D323" s="113">
        <f t="shared" si="37"/>
        <v>3145000</v>
      </c>
      <c r="E323" s="113">
        <f t="shared" si="37"/>
        <v>0</v>
      </c>
      <c r="F323" s="214">
        <f t="shared" si="29"/>
        <v>0</v>
      </c>
      <c r="H323" s="79"/>
    </row>
    <row r="324" spans="1:8" ht="25.5" customHeight="1" hidden="1">
      <c r="A324" s="271">
        <v>3861</v>
      </c>
      <c r="B324" s="43" t="s">
        <v>146</v>
      </c>
      <c r="C324" s="261">
        <v>3700000</v>
      </c>
      <c r="D324" s="261">
        <v>3145000</v>
      </c>
      <c r="E324" s="42">
        <v>0</v>
      </c>
      <c r="F324" s="106">
        <f t="shared" si="29"/>
        <v>0</v>
      </c>
      <c r="H324" s="79"/>
    </row>
    <row r="325" spans="1:8" ht="9" customHeight="1">
      <c r="A325" s="54"/>
      <c r="B325" s="182"/>
      <c r="C325" s="233"/>
      <c r="D325" s="233"/>
      <c r="E325" s="234"/>
      <c r="F325" s="235"/>
      <c r="H325" s="79"/>
    </row>
    <row r="326" spans="1:8" ht="12.75" customHeight="1">
      <c r="A326" s="56" t="s">
        <v>228</v>
      </c>
      <c r="B326" s="39" t="s">
        <v>229</v>
      </c>
      <c r="C326" s="113">
        <f>C327</f>
        <v>35300000</v>
      </c>
      <c r="D326" s="113">
        <f>D327</f>
        <v>30005000</v>
      </c>
      <c r="E326" s="113">
        <f>E327</f>
        <v>6420321.32</v>
      </c>
      <c r="F326" s="214">
        <f t="shared" si="29"/>
        <v>21.397504815864025</v>
      </c>
      <c r="H326" s="79"/>
    </row>
    <row r="327" spans="1:8" ht="12.75" customHeight="1" hidden="1">
      <c r="A327" s="56">
        <v>3</v>
      </c>
      <c r="B327" s="217" t="s">
        <v>40</v>
      </c>
      <c r="C327" s="113">
        <f>C328+C331</f>
        <v>35300000</v>
      </c>
      <c r="D327" s="113">
        <f>D328+D331</f>
        <v>30005000</v>
      </c>
      <c r="E327" s="113">
        <f>E328+E331</f>
        <v>6420321.32</v>
      </c>
      <c r="F327" s="214">
        <f aca="true" t="shared" si="38" ref="F327:F390">E327/D327*100</f>
        <v>21.397504815864025</v>
      </c>
      <c r="H327" s="79"/>
    </row>
    <row r="328" spans="1:8" ht="12.75" customHeight="1">
      <c r="A328" s="47">
        <v>36</v>
      </c>
      <c r="B328" s="236" t="s">
        <v>254</v>
      </c>
      <c r="C328" s="113">
        <f aca="true" t="shared" si="39" ref="C328:E329">C329</f>
        <v>10000000</v>
      </c>
      <c r="D328" s="113">
        <f t="shared" si="39"/>
        <v>8500000</v>
      </c>
      <c r="E328" s="113">
        <f t="shared" si="39"/>
        <v>2983371.83</v>
      </c>
      <c r="F328" s="214">
        <f t="shared" si="38"/>
        <v>35.09849211764706</v>
      </c>
      <c r="H328" s="79"/>
    </row>
    <row r="329" spans="1:8" ht="12.75" customHeight="1">
      <c r="A329" s="47">
        <v>363</v>
      </c>
      <c r="B329" s="220" t="s">
        <v>139</v>
      </c>
      <c r="C329" s="170">
        <f t="shared" si="39"/>
        <v>10000000</v>
      </c>
      <c r="D329" s="170">
        <f t="shared" si="39"/>
        <v>8500000</v>
      </c>
      <c r="E329" s="170">
        <f t="shared" si="39"/>
        <v>2983371.83</v>
      </c>
      <c r="F329" s="226">
        <f t="shared" si="38"/>
        <v>35.09849211764706</v>
      </c>
      <c r="H329" s="79"/>
    </row>
    <row r="330" spans="1:8" ht="12.75" customHeight="1">
      <c r="A330" s="54">
        <v>3632</v>
      </c>
      <c r="B330" s="182" t="s">
        <v>140</v>
      </c>
      <c r="C330" s="272">
        <v>10000000</v>
      </c>
      <c r="D330" s="272">
        <v>8500000</v>
      </c>
      <c r="E330" s="239">
        <v>2983371.83</v>
      </c>
      <c r="F330" s="273">
        <f t="shared" si="38"/>
        <v>35.09849211764706</v>
      </c>
      <c r="H330" s="79"/>
    </row>
    <row r="331" spans="1:8" ht="12.75" customHeight="1">
      <c r="A331" s="56">
        <v>38</v>
      </c>
      <c r="B331" s="37" t="s">
        <v>60</v>
      </c>
      <c r="C331" s="113">
        <f aca="true" t="shared" si="40" ref="C331:E332">C332</f>
        <v>25300000</v>
      </c>
      <c r="D331" s="113">
        <f t="shared" si="40"/>
        <v>21505000</v>
      </c>
      <c r="E331" s="113">
        <f t="shared" si="40"/>
        <v>3436949.49</v>
      </c>
      <c r="F331" s="214">
        <f t="shared" si="38"/>
        <v>15.982094815159268</v>
      </c>
      <c r="H331" s="79"/>
    </row>
    <row r="332" spans="1:8" ht="12.75" customHeight="1">
      <c r="A332" s="56">
        <v>386</v>
      </c>
      <c r="B332" s="37" t="s">
        <v>141</v>
      </c>
      <c r="C332" s="113">
        <f t="shared" si="40"/>
        <v>25300000</v>
      </c>
      <c r="D332" s="113">
        <f t="shared" si="40"/>
        <v>21505000</v>
      </c>
      <c r="E332" s="113">
        <f t="shared" si="40"/>
        <v>3436949.49</v>
      </c>
      <c r="F332" s="214">
        <f t="shared" si="38"/>
        <v>15.982094815159268</v>
      </c>
      <c r="H332" s="79"/>
    </row>
    <row r="333" spans="1:8" ht="25.5" customHeight="1">
      <c r="A333" s="271">
        <v>3861</v>
      </c>
      <c r="B333" s="43" t="s">
        <v>146</v>
      </c>
      <c r="C333" s="261">
        <v>25300000</v>
      </c>
      <c r="D333" s="261">
        <v>21505000</v>
      </c>
      <c r="E333" s="42">
        <v>3436949.49</v>
      </c>
      <c r="F333" s="265">
        <f t="shared" si="38"/>
        <v>15.982094815159268</v>
      </c>
      <c r="H333" s="79"/>
    </row>
    <row r="334" spans="1:8" ht="9.75" customHeight="1">
      <c r="A334" s="54"/>
      <c r="B334" s="182"/>
      <c r="C334" s="239"/>
      <c r="D334" s="239"/>
      <c r="E334" s="239"/>
      <c r="F334" s="240"/>
      <c r="H334" s="79"/>
    </row>
    <row r="335" spans="1:8" ht="12.75" customHeight="1">
      <c r="A335" s="56" t="s">
        <v>201</v>
      </c>
      <c r="B335" s="39" t="s">
        <v>198</v>
      </c>
      <c r="C335" s="113">
        <f aca="true" t="shared" si="41" ref="C335:E338">C336</f>
        <v>2508000</v>
      </c>
      <c r="D335" s="113">
        <f t="shared" si="41"/>
        <v>2508000</v>
      </c>
      <c r="E335" s="113">
        <f t="shared" si="41"/>
        <v>990249.37</v>
      </c>
      <c r="F335" s="214">
        <f t="shared" si="38"/>
        <v>39.48362719298245</v>
      </c>
      <c r="H335" s="79"/>
    </row>
    <row r="336" spans="1:8" ht="12.75" customHeight="1" hidden="1">
      <c r="A336" s="56">
        <v>3</v>
      </c>
      <c r="B336" s="217" t="s">
        <v>40</v>
      </c>
      <c r="C336" s="113">
        <f t="shared" si="41"/>
        <v>2508000</v>
      </c>
      <c r="D336" s="113">
        <f t="shared" si="41"/>
        <v>2508000</v>
      </c>
      <c r="E336" s="113">
        <f t="shared" si="41"/>
        <v>990249.37</v>
      </c>
      <c r="F336" s="214">
        <f t="shared" si="38"/>
        <v>39.48362719298245</v>
      </c>
      <c r="H336" s="79"/>
    </row>
    <row r="337" spans="1:8" ht="12.75" customHeight="1">
      <c r="A337" s="56">
        <v>32</v>
      </c>
      <c r="B337" s="221" t="s">
        <v>4</v>
      </c>
      <c r="C337" s="113">
        <f t="shared" si="41"/>
        <v>2508000</v>
      </c>
      <c r="D337" s="113">
        <f t="shared" si="41"/>
        <v>2508000</v>
      </c>
      <c r="E337" s="113">
        <f t="shared" si="41"/>
        <v>990249.37</v>
      </c>
      <c r="F337" s="214">
        <f t="shared" si="38"/>
        <v>39.48362719298245</v>
      </c>
      <c r="H337" s="79"/>
    </row>
    <row r="338" spans="1:8" ht="12.75" customHeight="1">
      <c r="A338" s="47">
        <v>323</v>
      </c>
      <c r="B338" s="217" t="s">
        <v>12</v>
      </c>
      <c r="C338" s="113">
        <f t="shared" si="41"/>
        <v>2508000</v>
      </c>
      <c r="D338" s="113">
        <f t="shared" si="41"/>
        <v>2508000</v>
      </c>
      <c r="E338" s="113">
        <f t="shared" si="41"/>
        <v>990249.37</v>
      </c>
      <c r="F338" s="214">
        <f t="shared" si="38"/>
        <v>39.48362719298245</v>
      </c>
      <c r="H338" s="79"/>
    </row>
    <row r="339" spans="1:8" ht="12.75" customHeight="1">
      <c r="A339" s="54">
        <v>3237</v>
      </c>
      <c r="B339" s="38" t="s">
        <v>14</v>
      </c>
      <c r="C339" s="261">
        <v>2508000</v>
      </c>
      <c r="D339" s="261">
        <v>2508000</v>
      </c>
      <c r="E339" s="42">
        <v>990249.37</v>
      </c>
      <c r="F339" s="265">
        <f t="shared" si="38"/>
        <v>39.48362719298245</v>
      </c>
      <c r="H339" s="79"/>
    </row>
    <row r="340" spans="1:8" ht="11.25" customHeight="1">
      <c r="A340" s="54"/>
      <c r="B340" s="248"/>
      <c r="C340" s="42"/>
      <c r="D340" s="42"/>
      <c r="E340" s="42"/>
      <c r="F340" s="106"/>
      <c r="H340" s="79"/>
    </row>
    <row r="341" spans="1:8" ht="12.75" customHeight="1">
      <c r="A341" s="56" t="s">
        <v>204</v>
      </c>
      <c r="B341" s="39" t="s">
        <v>197</v>
      </c>
      <c r="C341" s="113">
        <f aca="true" t="shared" si="42" ref="C341:E342">C342</f>
        <v>13280000</v>
      </c>
      <c r="D341" s="113">
        <f t="shared" si="42"/>
        <v>13280000</v>
      </c>
      <c r="E341" s="113">
        <f t="shared" si="42"/>
        <v>512011.8</v>
      </c>
      <c r="F341" s="214">
        <f t="shared" si="38"/>
        <v>3.8555105421686746</v>
      </c>
      <c r="H341" s="79"/>
    </row>
    <row r="342" spans="1:8" ht="12.75" customHeight="1" hidden="1">
      <c r="A342" s="56">
        <v>3</v>
      </c>
      <c r="B342" s="217" t="s">
        <v>40</v>
      </c>
      <c r="C342" s="113">
        <f t="shared" si="42"/>
        <v>13280000</v>
      </c>
      <c r="D342" s="113">
        <f t="shared" si="42"/>
        <v>13280000</v>
      </c>
      <c r="E342" s="113">
        <f t="shared" si="42"/>
        <v>512011.8</v>
      </c>
      <c r="F342" s="214">
        <f t="shared" si="38"/>
        <v>3.8555105421686746</v>
      </c>
      <c r="H342" s="79"/>
    </row>
    <row r="343" spans="1:8" ht="12.75" customHeight="1">
      <c r="A343" s="56">
        <v>32</v>
      </c>
      <c r="B343" s="221" t="s">
        <v>4</v>
      </c>
      <c r="C343" s="113">
        <f>C344+C346</f>
        <v>13280000</v>
      </c>
      <c r="D343" s="113">
        <f>D344+D346</f>
        <v>13280000</v>
      </c>
      <c r="E343" s="113">
        <f>E344+E346</f>
        <v>512011.8</v>
      </c>
      <c r="F343" s="214">
        <f t="shared" si="38"/>
        <v>3.8555105421686746</v>
      </c>
      <c r="H343" s="79"/>
    </row>
    <row r="344" spans="1:8" ht="12.75" customHeight="1">
      <c r="A344" s="47">
        <v>323</v>
      </c>
      <c r="B344" s="217" t="s">
        <v>12</v>
      </c>
      <c r="C344" s="113">
        <f>C345</f>
        <v>480000</v>
      </c>
      <c r="D344" s="113">
        <f>D345</f>
        <v>480000</v>
      </c>
      <c r="E344" s="113">
        <f>E345</f>
        <v>0</v>
      </c>
      <c r="F344" s="214">
        <f t="shared" si="38"/>
        <v>0</v>
      </c>
      <c r="H344" s="79"/>
    </row>
    <row r="345" spans="1:8" ht="12.75" customHeight="1" hidden="1">
      <c r="A345" s="54">
        <v>3237</v>
      </c>
      <c r="B345" s="38" t="s">
        <v>14</v>
      </c>
      <c r="C345" s="261">
        <v>480000</v>
      </c>
      <c r="D345" s="261">
        <v>480000</v>
      </c>
      <c r="E345" s="42">
        <v>0</v>
      </c>
      <c r="F345" s="106">
        <f t="shared" si="38"/>
        <v>0</v>
      </c>
      <c r="H345" s="79"/>
    </row>
    <row r="346" spans="1:8" ht="12.75" customHeight="1">
      <c r="A346" s="47">
        <v>329</v>
      </c>
      <c r="B346" s="218" t="s">
        <v>57</v>
      </c>
      <c r="C346" s="113">
        <f>C347</f>
        <v>12800000</v>
      </c>
      <c r="D346" s="113">
        <f>D347</f>
        <v>12800000</v>
      </c>
      <c r="E346" s="113">
        <f>E347</f>
        <v>512011.8</v>
      </c>
      <c r="F346" s="214">
        <f t="shared" si="38"/>
        <v>4.0000921875</v>
      </c>
      <c r="H346" s="79"/>
    </row>
    <row r="347" spans="1:8" ht="12.75" customHeight="1">
      <c r="A347" s="54">
        <v>3299</v>
      </c>
      <c r="B347" s="182" t="s">
        <v>57</v>
      </c>
      <c r="C347" s="261">
        <v>12800000</v>
      </c>
      <c r="D347" s="261">
        <v>12800000</v>
      </c>
      <c r="E347" s="42">
        <v>512011.8</v>
      </c>
      <c r="F347" s="265">
        <f t="shared" si="38"/>
        <v>4.0000921875</v>
      </c>
      <c r="H347" s="79"/>
    </row>
    <row r="348" spans="1:8" ht="9" customHeight="1">
      <c r="A348" s="54"/>
      <c r="B348" s="182"/>
      <c r="C348" s="239"/>
      <c r="D348" s="239"/>
      <c r="E348" s="239"/>
      <c r="F348" s="240"/>
      <c r="H348" s="79"/>
    </row>
    <row r="349" spans="1:8" ht="25.5">
      <c r="A349" s="270" t="s">
        <v>207</v>
      </c>
      <c r="B349" s="241" t="s">
        <v>190</v>
      </c>
      <c r="C349" s="113">
        <f aca="true" t="shared" si="43" ref="C349:E351">C350</f>
        <v>8200000</v>
      </c>
      <c r="D349" s="113">
        <f t="shared" si="43"/>
        <v>6970000</v>
      </c>
      <c r="E349" s="113">
        <f t="shared" si="43"/>
        <v>1516263.75</v>
      </c>
      <c r="F349" s="214">
        <f t="shared" si="38"/>
        <v>21.75414275466284</v>
      </c>
      <c r="H349" s="79"/>
    </row>
    <row r="350" spans="1:8" ht="12.75" customHeight="1" hidden="1">
      <c r="A350" s="56">
        <v>3</v>
      </c>
      <c r="B350" s="217" t="s">
        <v>40</v>
      </c>
      <c r="C350" s="113">
        <f t="shared" si="43"/>
        <v>8200000</v>
      </c>
      <c r="D350" s="113">
        <f t="shared" si="43"/>
        <v>6970000</v>
      </c>
      <c r="E350" s="113">
        <f t="shared" si="43"/>
        <v>1516263.75</v>
      </c>
      <c r="F350" s="214">
        <f t="shared" si="38"/>
        <v>21.75414275466284</v>
      </c>
      <c r="H350" s="79"/>
    </row>
    <row r="351" spans="1:8" ht="12.75" customHeight="1">
      <c r="A351" s="47">
        <v>36</v>
      </c>
      <c r="B351" s="236" t="s">
        <v>254</v>
      </c>
      <c r="C351" s="113">
        <f t="shared" si="43"/>
        <v>8200000</v>
      </c>
      <c r="D351" s="113">
        <f t="shared" si="43"/>
        <v>6970000</v>
      </c>
      <c r="E351" s="113">
        <f t="shared" si="43"/>
        <v>1516263.75</v>
      </c>
      <c r="F351" s="214">
        <f t="shared" si="38"/>
        <v>21.75414275466284</v>
      </c>
      <c r="H351" s="79"/>
    </row>
    <row r="352" spans="1:8" ht="12.75" customHeight="1">
      <c r="A352" s="47">
        <v>363</v>
      </c>
      <c r="B352" s="220" t="s">
        <v>139</v>
      </c>
      <c r="C352" s="113">
        <f>C353+C354</f>
        <v>8200000</v>
      </c>
      <c r="D352" s="113">
        <f>D353+D354</f>
        <v>6970000</v>
      </c>
      <c r="E352" s="113">
        <f>E353+E354</f>
        <v>1516263.75</v>
      </c>
      <c r="F352" s="214">
        <f t="shared" si="38"/>
        <v>21.75414275466284</v>
      </c>
      <c r="H352" s="79"/>
    </row>
    <row r="353" spans="1:8" ht="12.75" customHeight="1">
      <c r="A353" s="40">
        <v>3631</v>
      </c>
      <c r="B353" s="247" t="s">
        <v>196</v>
      </c>
      <c r="C353" s="261">
        <v>8200000</v>
      </c>
      <c r="D353" s="261">
        <v>6770000</v>
      </c>
      <c r="E353" s="42">
        <v>1392551.25</v>
      </c>
      <c r="F353" s="265">
        <f t="shared" si="38"/>
        <v>20.5694423929099</v>
      </c>
      <c r="H353" s="79"/>
    </row>
    <row r="354" spans="1:8" ht="12.75" customHeight="1">
      <c r="A354" s="54">
        <v>3632</v>
      </c>
      <c r="B354" s="247" t="s">
        <v>140</v>
      </c>
      <c r="C354" s="261">
        <v>0</v>
      </c>
      <c r="D354" s="261">
        <v>200000</v>
      </c>
      <c r="E354" s="215">
        <v>123712.5</v>
      </c>
      <c r="F354" s="265">
        <f t="shared" si="38"/>
        <v>61.85625</v>
      </c>
      <c r="H354" s="79"/>
    </row>
    <row r="355" spans="1:8" ht="9" customHeight="1">
      <c r="A355" s="54"/>
      <c r="B355" s="182"/>
      <c r="C355" s="233"/>
      <c r="D355" s="233"/>
      <c r="E355" s="234"/>
      <c r="F355" s="235"/>
      <c r="H355" s="79"/>
    </row>
    <row r="356" spans="1:8" ht="25.5" customHeight="1" hidden="1">
      <c r="A356" s="56" t="s">
        <v>217</v>
      </c>
      <c r="B356" s="39" t="s">
        <v>230</v>
      </c>
      <c r="C356" s="113">
        <f aca="true" t="shared" si="44" ref="C356:E357">C357</f>
        <v>0</v>
      </c>
      <c r="D356" s="113">
        <f t="shared" si="44"/>
        <v>0</v>
      </c>
      <c r="E356" s="113">
        <f t="shared" si="44"/>
        <v>0</v>
      </c>
      <c r="F356" s="214" t="e">
        <f t="shared" si="38"/>
        <v>#DIV/0!</v>
      </c>
      <c r="H356" s="79"/>
    </row>
    <row r="357" spans="1:8" ht="12.75" customHeight="1" hidden="1">
      <c r="A357" s="56">
        <v>3</v>
      </c>
      <c r="B357" s="217" t="s">
        <v>40</v>
      </c>
      <c r="C357" s="113">
        <f t="shared" si="44"/>
        <v>0</v>
      </c>
      <c r="D357" s="113">
        <f t="shared" si="44"/>
        <v>0</v>
      </c>
      <c r="E357" s="113">
        <f t="shared" si="44"/>
        <v>0</v>
      </c>
      <c r="F357" s="214" t="e">
        <f t="shared" si="38"/>
        <v>#DIV/0!</v>
      </c>
      <c r="H357" s="79"/>
    </row>
    <row r="358" spans="1:8" ht="12.75" customHeight="1" hidden="1">
      <c r="A358" s="56">
        <v>32</v>
      </c>
      <c r="B358" s="221" t="s">
        <v>4</v>
      </c>
      <c r="C358" s="113">
        <f>C359+C361</f>
        <v>0</v>
      </c>
      <c r="D358" s="113">
        <f>D359+D361</f>
        <v>0</v>
      </c>
      <c r="E358" s="113">
        <f>E359+E361</f>
        <v>0</v>
      </c>
      <c r="F358" s="214" t="e">
        <f t="shared" si="38"/>
        <v>#DIV/0!</v>
      </c>
      <c r="H358" s="79"/>
    </row>
    <row r="359" spans="1:8" ht="12.75" customHeight="1" hidden="1">
      <c r="A359" s="47">
        <v>323</v>
      </c>
      <c r="B359" s="217" t="s">
        <v>12</v>
      </c>
      <c r="C359" s="113">
        <f>C360</f>
        <v>0</v>
      </c>
      <c r="D359" s="113">
        <f>D360</f>
        <v>0</v>
      </c>
      <c r="E359" s="113">
        <f>E360</f>
        <v>0</v>
      </c>
      <c r="F359" s="214" t="e">
        <f t="shared" si="38"/>
        <v>#DIV/0!</v>
      </c>
      <c r="H359" s="79"/>
    </row>
    <row r="360" spans="1:8" ht="12.75" customHeight="1" hidden="1">
      <c r="A360" s="54">
        <v>3237</v>
      </c>
      <c r="B360" s="38" t="s">
        <v>14</v>
      </c>
      <c r="C360" s="42">
        <v>0</v>
      </c>
      <c r="D360" s="42">
        <v>0</v>
      </c>
      <c r="E360" s="42">
        <v>0</v>
      </c>
      <c r="F360" s="106" t="e">
        <f t="shared" si="38"/>
        <v>#DIV/0!</v>
      </c>
      <c r="H360" s="79"/>
    </row>
    <row r="361" spans="1:8" ht="12.75" customHeight="1" hidden="1">
      <c r="A361" s="47">
        <v>329</v>
      </c>
      <c r="B361" s="218" t="s">
        <v>57</v>
      </c>
      <c r="C361" s="113">
        <f>C362</f>
        <v>0</v>
      </c>
      <c r="D361" s="113">
        <f>D362</f>
        <v>0</v>
      </c>
      <c r="E361" s="113">
        <f>E362</f>
        <v>0</v>
      </c>
      <c r="F361" s="214" t="e">
        <f t="shared" si="38"/>
        <v>#DIV/0!</v>
      </c>
      <c r="H361" s="79"/>
    </row>
    <row r="362" spans="1:8" ht="12.75" customHeight="1" hidden="1">
      <c r="A362" s="54">
        <v>3299</v>
      </c>
      <c r="B362" s="182" t="s">
        <v>57</v>
      </c>
      <c r="C362" s="215">
        <v>0</v>
      </c>
      <c r="D362" s="215">
        <v>0</v>
      </c>
      <c r="E362" s="215">
        <v>0</v>
      </c>
      <c r="F362" s="216" t="e">
        <f t="shared" si="38"/>
        <v>#DIV/0!</v>
      </c>
      <c r="H362" s="79"/>
    </row>
    <row r="363" spans="1:8" ht="12.75" customHeight="1" hidden="1">
      <c r="A363" s="54"/>
      <c r="B363" s="92"/>
      <c r="C363" s="239"/>
      <c r="D363" s="239"/>
      <c r="E363" s="239"/>
      <c r="F363" s="240" t="e">
        <f t="shared" si="38"/>
        <v>#DIV/0!</v>
      </c>
      <c r="H363" s="79"/>
    </row>
    <row r="364" spans="1:8" ht="25.5" customHeight="1" hidden="1">
      <c r="A364" s="56" t="s">
        <v>216</v>
      </c>
      <c r="B364" s="39" t="s">
        <v>231</v>
      </c>
      <c r="C364" s="113">
        <f aca="true" t="shared" si="45" ref="C364:E367">C365</f>
        <v>0</v>
      </c>
      <c r="D364" s="113">
        <f t="shared" si="45"/>
        <v>0</v>
      </c>
      <c r="E364" s="113">
        <f t="shared" si="45"/>
        <v>0</v>
      </c>
      <c r="F364" s="214" t="e">
        <f t="shared" si="38"/>
        <v>#DIV/0!</v>
      </c>
      <c r="H364" s="79"/>
    </row>
    <row r="365" spans="1:8" ht="12.75" customHeight="1" hidden="1">
      <c r="A365" s="56">
        <v>3</v>
      </c>
      <c r="B365" s="217" t="s">
        <v>40</v>
      </c>
      <c r="C365" s="113">
        <f t="shared" si="45"/>
        <v>0</v>
      </c>
      <c r="D365" s="113">
        <f t="shared" si="45"/>
        <v>0</v>
      </c>
      <c r="E365" s="113">
        <f t="shared" si="45"/>
        <v>0</v>
      </c>
      <c r="F365" s="214" t="e">
        <f t="shared" si="38"/>
        <v>#DIV/0!</v>
      </c>
      <c r="H365" s="79"/>
    </row>
    <row r="366" spans="1:8" ht="12.75" customHeight="1" hidden="1">
      <c r="A366" s="56">
        <v>38</v>
      </c>
      <c r="B366" s="37" t="s">
        <v>60</v>
      </c>
      <c r="C366" s="113">
        <f t="shared" si="45"/>
        <v>0</v>
      </c>
      <c r="D366" s="113">
        <f t="shared" si="45"/>
        <v>0</v>
      </c>
      <c r="E366" s="113">
        <f t="shared" si="45"/>
        <v>0</v>
      </c>
      <c r="F366" s="214" t="e">
        <f t="shared" si="38"/>
        <v>#DIV/0!</v>
      </c>
      <c r="H366" s="79"/>
    </row>
    <row r="367" spans="1:8" ht="12.75" customHeight="1" hidden="1">
      <c r="A367" s="56">
        <v>386</v>
      </c>
      <c r="B367" s="37" t="s">
        <v>141</v>
      </c>
      <c r="C367" s="113">
        <f t="shared" si="45"/>
        <v>0</v>
      </c>
      <c r="D367" s="113">
        <f t="shared" si="45"/>
        <v>0</v>
      </c>
      <c r="E367" s="113">
        <f t="shared" si="45"/>
        <v>0</v>
      </c>
      <c r="F367" s="214" t="e">
        <f t="shared" si="38"/>
        <v>#DIV/0!</v>
      </c>
      <c r="H367" s="79"/>
    </row>
    <row r="368" spans="1:8" ht="25.5" customHeight="1" hidden="1">
      <c r="A368" s="54">
        <v>3861</v>
      </c>
      <c r="B368" s="43" t="s">
        <v>146</v>
      </c>
      <c r="C368" s="42">
        <v>0</v>
      </c>
      <c r="D368" s="42">
        <v>0</v>
      </c>
      <c r="E368" s="42">
        <v>0</v>
      </c>
      <c r="F368" s="106" t="e">
        <f t="shared" si="38"/>
        <v>#DIV/0!</v>
      </c>
      <c r="H368" s="79"/>
    </row>
    <row r="369" spans="1:8" ht="12.75" customHeight="1" hidden="1">
      <c r="A369" s="74"/>
      <c r="B369" s="233"/>
      <c r="C369" s="234"/>
      <c r="D369" s="234"/>
      <c r="E369" s="234"/>
      <c r="F369" s="235" t="e">
        <f t="shared" si="38"/>
        <v>#DIV/0!</v>
      </c>
      <c r="H369" s="79"/>
    </row>
    <row r="370" spans="1:8" ht="25.5" customHeight="1">
      <c r="A370" s="270" t="s">
        <v>222</v>
      </c>
      <c r="B370" s="39" t="s">
        <v>223</v>
      </c>
      <c r="C370" s="113">
        <f>C371+C381</f>
        <v>5500000</v>
      </c>
      <c r="D370" s="113">
        <f>D371+D381</f>
        <v>5500000</v>
      </c>
      <c r="E370" s="113">
        <f>E371+E381</f>
        <v>452772.35</v>
      </c>
      <c r="F370" s="214">
        <f t="shared" si="38"/>
        <v>8.232224545454544</v>
      </c>
      <c r="H370" s="79"/>
    </row>
    <row r="371" spans="1:8" ht="11.25" customHeight="1" hidden="1">
      <c r="A371" s="56">
        <v>3</v>
      </c>
      <c r="B371" s="217" t="s">
        <v>40</v>
      </c>
      <c r="C371" s="113">
        <f>C372+C378</f>
        <v>5500000</v>
      </c>
      <c r="D371" s="113">
        <f>D372+D378</f>
        <v>5500000</v>
      </c>
      <c r="E371" s="113">
        <f>E372+E378</f>
        <v>452772.35</v>
      </c>
      <c r="F371" s="214">
        <f t="shared" si="38"/>
        <v>8.232224545454544</v>
      </c>
      <c r="H371" s="79"/>
    </row>
    <row r="372" spans="1:8" ht="12.75" customHeight="1">
      <c r="A372" s="56">
        <v>32</v>
      </c>
      <c r="B372" s="221" t="s">
        <v>4</v>
      </c>
      <c r="C372" s="113">
        <f>C373+C375</f>
        <v>5500000</v>
      </c>
      <c r="D372" s="113">
        <f>D373+D375</f>
        <v>5500000</v>
      </c>
      <c r="E372" s="113">
        <f>E373+E375</f>
        <v>452772.35</v>
      </c>
      <c r="F372" s="214">
        <f t="shared" si="38"/>
        <v>8.232224545454544</v>
      </c>
      <c r="H372" s="79"/>
    </row>
    <row r="373" spans="1:8" ht="12" customHeight="1">
      <c r="A373" s="47">
        <v>323</v>
      </c>
      <c r="B373" s="217" t="s">
        <v>12</v>
      </c>
      <c r="C373" s="113">
        <f>C374</f>
        <v>5500000</v>
      </c>
      <c r="D373" s="113">
        <f>D374</f>
        <v>5500000</v>
      </c>
      <c r="E373" s="113">
        <f>E374</f>
        <v>446697.94</v>
      </c>
      <c r="F373" s="214">
        <f t="shared" si="38"/>
        <v>8.121780727272727</v>
      </c>
      <c r="H373" s="79"/>
    </row>
    <row r="374" spans="1:8" ht="13.5" customHeight="1">
      <c r="A374" s="54">
        <v>3237</v>
      </c>
      <c r="B374" s="38" t="s">
        <v>14</v>
      </c>
      <c r="C374" s="261">
        <v>5500000</v>
      </c>
      <c r="D374" s="261">
        <v>5500000</v>
      </c>
      <c r="E374" s="42">
        <v>446697.94</v>
      </c>
      <c r="F374" s="265">
        <f t="shared" si="38"/>
        <v>8.121780727272727</v>
      </c>
      <c r="H374" s="79"/>
    </row>
    <row r="375" spans="1:8" ht="13.5" customHeight="1">
      <c r="A375" s="56">
        <v>34</v>
      </c>
      <c r="B375" s="221" t="s">
        <v>16</v>
      </c>
      <c r="C375" s="113">
        <f aca="true" t="shared" si="46" ref="C375:E376">C376</f>
        <v>0</v>
      </c>
      <c r="D375" s="113">
        <f t="shared" si="46"/>
        <v>0</v>
      </c>
      <c r="E375" s="113">
        <f t="shared" si="46"/>
        <v>6074.41</v>
      </c>
      <c r="F375" s="228" t="s">
        <v>233</v>
      </c>
      <c r="H375" s="79"/>
    </row>
    <row r="376" spans="1:8" ht="13.5" customHeight="1">
      <c r="A376" s="56">
        <v>343</v>
      </c>
      <c r="B376" s="218" t="s">
        <v>64</v>
      </c>
      <c r="C376" s="113">
        <f t="shared" si="46"/>
        <v>0</v>
      </c>
      <c r="D376" s="113">
        <f t="shared" si="46"/>
        <v>0</v>
      </c>
      <c r="E376" s="113">
        <f t="shared" si="46"/>
        <v>6074.41</v>
      </c>
      <c r="F376" s="228" t="s">
        <v>233</v>
      </c>
      <c r="H376" s="79"/>
    </row>
    <row r="377" spans="1:8" ht="13.5" customHeight="1">
      <c r="A377" s="54">
        <v>3431</v>
      </c>
      <c r="B377" s="207" t="s">
        <v>65</v>
      </c>
      <c r="C377" s="261">
        <v>0</v>
      </c>
      <c r="D377" s="261">
        <v>0</v>
      </c>
      <c r="E377" s="42">
        <v>6074.41</v>
      </c>
      <c r="F377" s="266" t="s">
        <v>233</v>
      </c>
      <c r="H377" s="79"/>
    </row>
    <row r="378" spans="1:8" ht="13.5" customHeight="1" hidden="1">
      <c r="A378" s="47">
        <v>36</v>
      </c>
      <c r="B378" s="236" t="s">
        <v>254</v>
      </c>
      <c r="C378" s="113">
        <f>C379</f>
        <v>0</v>
      </c>
      <c r="D378" s="113">
        <f>D379</f>
        <v>0</v>
      </c>
      <c r="E378" s="113">
        <f>E379</f>
        <v>0</v>
      </c>
      <c r="F378" s="214" t="e">
        <f t="shared" si="38"/>
        <v>#DIV/0!</v>
      </c>
      <c r="H378" s="79"/>
    </row>
    <row r="379" spans="1:8" ht="13.5" customHeight="1" hidden="1">
      <c r="A379" s="47">
        <v>363</v>
      </c>
      <c r="B379" s="220" t="s">
        <v>139</v>
      </c>
      <c r="C379" s="113">
        <f>C380+C384</f>
        <v>0</v>
      </c>
      <c r="D379" s="113">
        <f>D380+D384</f>
        <v>0</v>
      </c>
      <c r="E379" s="113">
        <f>E380+E384</f>
        <v>0</v>
      </c>
      <c r="F379" s="214" t="e">
        <f t="shared" si="38"/>
        <v>#DIV/0!</v>
      </c>
      <c r="H379" s="79"/>
    </row>
    <row r="380" spans="1:8" ht="13.5" customHeight="1" hidden="1">
      <c r="A380" s="54">
        <v>3632</v>
      </c>
      <c r="B380" s="38" t="s">
        <v>140</v>
      </c>
      <c r="C380" s="42">
        <v>0</v>
      </c>
      <c r="D380" s="42">
        <v>0</v>
      </c>
      <c r="E380" s="42">
        <v>0</v>
      </c>
      <c r="F380" s="106" t="e">
        <f t="shared" si="38"/>
        <v>#DIV/0!</v>
      </c>
      <c r="H380" s="79"/>
    </row>
    <row r="381" spans="1:8" ht="13.5" customHeight="1" hidden="1">
      <c r="A381" s="56">
        <v>4</v>
      </c>
      <c r="B381" s="217" t="s">
        <v>61</v>
      </c>
      <c r="C381" s="113">
        <f aca="true" t="shared" si="47" ref="C381:E383">C382</f>
        <v>0</v>
      </c>
      <c r="D381" s="113">
        <f t="shared" si="47"/>
        <v>0</v>
      </c>
      <c r="E381" s="113">
        <f t="shared" si="47"/>
        <v>0</v>
      </c>
      <c r="F381" s="214" t="e">
        <f t="shared" si="38"/>
        <v>#DIV/0!</v>
      </c>
      <c r="H381" s="79"/>
    </row>
    <row r="382" spans="1:8" ht="13.5" customHeight="1" hidden="1">
      <c r="A382" s="56">
        <v>42</v>
      </c>
      <c r="B382" s="217" t="s">
        <v>21</v>
      </c>
      <c r="C382" s="113">
        <f t="shared" si="47"/>
        <v>0</v>
      </c>
      <c r="D382" s="113">
        <f t="shared" si="47"/>
        <v>0</v>
      </c>
      <c r="E382" s="113">
        <f t="shared" si="47"/>
        <v>0</v>
      </c>
      <c r="F382" s="214" t="e">
        <f t="shared" si="38"/>
        <v>#DIV/0!</v>
      </c>
      <c r="H382" s="79"/>
    </row>
    <row r="383" spans="1:8" ht="13.5" customHeight="1" hidden="1">
      <c r="A383" s="56">
        <v>422</v>
      </c>
      <c r="B383" s="221" t="s">
        <v>26</v>
      </c>
      <c r="C383" s="113">
        <f t="shared" si="47"/>
        <v>0</v>
      </c>
      <c r="D383" s="113">
        <f t="shared" si="47"/>
        <v>0</v>
      </c>
      <c r="E383" s="113">
        <f t="shared" si="47"/>
        <v>0</v>
      </c>
      <c r="F383" s="214" t="e">
        <f t="shared" si="38"/>
        <v>#DIV/0!</v>
      </c>
      <c r="H383" s="79"/>
    </row>
    <row r="384" spans="1:8" ht="12.75" customHeight="1" hidden="1">
      <c r="A384" s="57">
        <v>4227</v>
      </c>
      <c r="B384" s="224" t="s">
        <v>162</v>
      </c>
      <c r="C384" s="215">
        <v>0</v>
      </c>
      <c r="D384" s="215">
        <v>0</v>
      </c>
      <c r="E384" s="215">
        <v>0</v>
      </c>
      <c r="F384" s="216" t="e">
        <f t="shared" si="38"/>
        <v>#DIV/0!</v>
      </c>
      <c r="H384" s="79"/>
    </row>
    <row r="385" spans="1:8" ht="7.5" customHeight="1">
      <c r="A385" s="57"/>
      <c r="B385" s="224"/>
      <c r="C385" s="215"/>
      <c r="D385" s="215"/>
      <c r="E385" s="215"/>
      <c r="F385" s="216"/>
      <c r="H385" s="79"/>
    </row>
    <row r="386" spans="1:8" ht="12.75" customHeight="1">
      <c r="A386" s="56" t="s">
        <v>259</v>
      </c>
      <c r="B386" s="39" t="s">
        <v>242</v>
      </c>
      <c r="C386" s="113">
        <f>C387</f>
        <v>8000000</v>
      </c>
      <c r="D386" s="113">
        <f>D387</f>
        <v>8000000</v>
      </c>
      <c r="E386" s="113">
        <f aca="true" t="shared" si="48" ref="C386:E389">E387</f>
        <v>3582452.46</v>
      </c>
      <c r="F386" s="214">
        <f t="shared" si="38"/>
        <v>44.78065575</v>
      </c>
      <c r="H386" s="79"/>
    </row>
    <row r="387" spans="1:8" ht="12.75" customHeight="1" hidden="1">
      <c r="A387" s="56">
        <v>3</v>
      </c>
      <c r="B387" s="217" t="s">
        <v>40</v>
      </c>
      <c r="C387" s="113">
        <f>C388+C391</f>
        <v>8000000</v>
      </c>
      <c r="D387" s="113">
        <f>D388+D391</f>
        <v>8000000</v>
      </c>
      <c r="E387" s="113">
        <f>E388+E391</f>
        <v>3582452.46</v>
      </c>
      <c r="F387" s="214">
        <f t="shared" si="38"/>
        <v>44.78065575</v>
      </c>
      <c r="H387" s="79"/>
    </row>
    <row r="388" spans="1:8" ht="12.75" customHeight="1" hidden="1">
      <c r="A388" s="56">
        <v>32</v>
      </c>
      <c r="B388" s="221" t="s">
        <v>4</v>
      </c>
      <c r="C388" s="113">
        <f t="shared" si="48"/>
        <v>0</v>
      </c>
      <c r="D388" s="113">
        <f t="shared" si="48"/>
        <v>0</v>
      </c>
      <c r="E388" s="113">
        <f t="shared" si="48"/>
        <v>0</v>
      </c>
      <c r="F388" s="214" t="e">
        <f t="shared" si="38"/>
        <v>#DIV/0!</v>
      </c>
      <c r="H388" s="79"/>
    </row>
    <row r="389" spans="1:8" ht="12.75" customHeight="1" hidden="1">
      <c r="A389" s="47">
        <v>323</v>
      </c>
      <c r="B389" s="217" t="s">
        <v>12</v>
      </c>
      <c r="C389" s="113">
        <f t="shared" si="48"/>
        <v>0</v>
      </c>
      <c r="D389" s="113">
        <f t="shared" si="48"/>
        <v>0</v>
      </c>
      <c r="E389" s="113">
        <f t="shared" si="48"/>
        <v>0</v>
      </c>
      <c r="F389" s="214" t="e">
        <f t="shared" si="38"/>
        <v>#DIV/0!</v>
      </c>
      <c r="H389" s="79"/>
    </row>
    <row r="390" spans="1:8" ht="12.75" customHeight="1" hidden="1">
      <c r="A390" s="54">
        <v>3237</v>
      </c>
      <c r="B390" s="38" t="s">
        <v>14</v>
      </c>
      <c r="C390" s="42">
        <v>0</v>
      </c>
      <c r="D390" s="42">
        <v>0</v>
      </c>
      <c r="E390" s="42">
        <v>0</v>
      </c>
      <c r="F390" s="106" t="e">
        <f t="shared" si="38"/>
        <v>#DIV/0!</v>
      </c>
      <c r="H390" s="79"/>
    </row>
    <row r="391" spans="1:8" ht="12.75" customHeight="1">
      <c r="A391" s="47">
        <v>36</v>
      </c>
      <c r="B391" s="236" t="s">
        <v>254</v>
      </c>
      <c r="C391" s="113">
        <f>C392</f>
        <v>8000000</v>
      </c>
      <c r="D391" s="113">
        <f>D392</f>
        <v>8000000</v>
      </c>
      <c r="E391" s="113">
        <f>E392</f>
        <v>3582452.46</v>
      </c>
      <c r="F391" s="214">
        <f aca="true" t="shared" si="49" ref="F391:F454">E391/D391*100</f>
        <v>44.78065575</v>
      </c>
      <c r="H391" s="79"/>
    </row>
    <row r="392" spans="1:8" ht="12.75" customHeight="1">
      <c r="A392" s="47">
        <v>363</v>
      </c>
      <c r="B392" s="220" t="s">
        <v>139</v>
      </c>
      <c r="C392" s="113">
        <f>C393+C405</f>
        <v>8000000</v>
      </c>
      <c r="D392" s="113">
        <f>D393+D405</f>
        <v>8000000</v>
      </c>
      <c r="E392" s="113">
        <f>E393+E405</f>
        <v>3582452.46</v>
      </c>
      <c r="F392" s="214">
        <f t="shared" si="49"/>
        <v>44.78065575</v>
      </c>
      <c r="H392" s="79"/>
    </row>
    <row r="393" spans="1:8" ht="12.75" customHeight="1">
      <c r="A393" s="54">
        <v>3632</v>
      </c>
      <c r="B393" s="38" t="s">
        <v>140</v>
      </c>
      <c r="C393" s="261">
        <v>8000000</v>
      </c>
      <c r="D393" s="261">
        <v>8000000</v>
      </c>
      <c r="E393" s="42">
        <v>3582452.46</v>
      </c>
      <c r="F393" s="265">
        <f t="shared" si="49"/>
        <v>44.78065575</v>
      </c>
      <c r="H393" s="79"/>
    </row>
    <row r="394" spans="1:8" ht="9" customHeight="1">
      <c r="A394" s="54"/>
      <c r="B394" s="38"/>
      <c r="C394" s="42"/>
      <c r="D394" s="42"/>
      <c r="E394" s="42"/>
      <c r="F394" s="106"/>
      <c r="H394" s="79"/>
    </row>
    <row r="395" spans="1:8" ht="25.5">
      <c r="A395" s="270" t="s">
        <v>261</v>
      </c>
      <c r="B395" s="39" t="s">
        <v>255</v>
      </c>
      <c r="C395" s="113">
        <f aca="true" t="shared" si="50" ref="C395:E396">C396</f>
        <v>3750000</v>
      </c>
      <c r="D395" s="113">
        <f t="shared" si="50"/>
        <v>3750000</v>
      </c>
      <c r="E395" s="113">
        <f t="shared" si="50"/>
        <v>241366</v>
      </c>
      <c r="F395" s="214">
        <f t="shared" si="49"/>
        <v>6.436426666666667</v>
      </c>
      <c r="H395" s="79"/>
    </row>
    <row r="396" spans="1:8" ht="12.75" customHeight="1" hidden="1">
      <c r="A396" s="56">
        <v>3</v>
      </c>
      <c r="B396" s="217" t="s">
        <v>40</v>
      </c>
      <c r="C396" s="113">
        <f t="shared" si="50"/>
        <v>3750000</v>
      </c>
      <c r="D396" s="113">
        <f t="shared" si="50"/>
        <v>3750000</v>
      </c>
      <c r="E396" s="113">
        <f t="shared" si="50"/>
        <v>241366</v>
      </c>
      <c r="F396" s="214">
        <f t="shared" si="49"/>
        <v>6.436426666666667</v>
      </c>
      <c r="H396" s="79"/>
    </row>
    <row r="397" spans="1:8" ht="12.75" customHeight="1">
      <c r="A397" s="56">
        <v>32</v>
      </c>
      <c r="B397" s="221" t="s">
        <v>4</v>
      </c>
      <c r="C397" s="113">
        <f>C398+C402</f>
        <v>3750000</v>
      </c>
      <c r="D397" s="113">
        <f>D398+D402</f>
        <v>3750000</v>
      </c>
      <c r="E397" s="113">
        <f>E398+E402</f>
        <v>241366</v>
      </c>
      <c r="F397" s="214">
        <f t="shared" si="49"/>
        <v>6.436426666666667</v>
      </c>
      <c r="H397" s="79"/>
    </row>
    <row r="398" spans="1:8" ht="12.75" customHeight="1">
      <c r="A398" s="47">
        <v>323</v>
      </c>
      <c r="B398" s="217" t="s">
        <v>12</v>
      </c>
      <c r="C398" s="113">
        <f>C399+C400+C401</f>
        <v>3600000</v>
      </c>
      <c r="D398" s="113">
        <f>D399+D400+D401</f>
        <v>3600000</v>
      </c>
      <c r="E398" s="113">
        <f>E399+E400+E401</f>
        <v>237500</v>
      </c>
      <c r="F398" s="214">
        <f t="shared" si="49"/>
        <v>6.597222222222222</v>
      </c>
      <c r="H398" s="79"/>
    </row>
    <row r="399" spans="1:8" ht="12.75" customHeight="1">
      <c r="A399" s="54">
        <v>3233</v>
      </c>
      <c r="B399" s="183" t="s">
        <v>52</v>
      </c>
      <c r="C399" s="261">
        <v>3150000</v>
      </c>
      <c r="D399" s="261">
        <v>3150000</v>
      </c>
      <c r="E399" s="42">
        <v>237500</v>
      </c>
      <c r="F399" s="265">
        <f t="shared" si="49"/>
        <v>7.5396825396825395</v>
      </c>
      <c r="H399" s="79"/>
    </row>
    <row r="400" spans="1:8" ht="12.75" customHeight="1" hidden="1">
      <c r="A400" s="54">
        <v>3235</v>
      </c>
      <c r="B400" s="183" t="s">
        <v>54</v>
      </c>
      <c r="C400" s="261">
        <v>150000</v>
      </c>
      <c r="D400" s="261">
        <v>150000</v>
      </c>
      <c r="E400" s="42">
        <v>0</v>
      </c>
      <c r="F400" s="265">
        <f t="shared" si="49"/>
        <v>0</v>
      </c>
      <c r="H400" s="79"/>
    </row>
    <row r="401" spans="1:8" ht="12.75" customHeight="1" hidden="1">
      <c r="A401" s="54">
        <v>3237</v>
      </c>
      <c r="B401" s="223" t="s">
        <v>14</v>
      </c>
      <c r="C401" s="261">
        <v>300000</v>
      </c>
      <c r="D401" s="261">
        <v>300000</v>
      </c>
      <c r="E401" s="42">
        <v>0</v>
      </c>
      <c r="F401" s="265">
        <f t="shared" si="49"/>
        <v>0</v>
      </c>
      <c r="H401" s="79"/>
    </row>
    <row r="402" spans="1:8" ht="12.75" customHeight="1">
      <c r="A402" s="47">
        <v>329</v>
      </c>
      <c r="B402" s="218" t="s">
        <v>57</v>
      </c>
      <c r="C402" s="113">
        <f>C403+C404</f>
        <v>150000</v>
      </c>
      <c r="D402" s="113">
        <f>D403+D404</f>
        <v>150000</v>
      </c>
      <c r="E402" s="113">
        <f>E403+E404</f>
        <v>3866</v>
      </c>
      <c r="F402" s="214">
        <f t="shared" si="49"/>
        <v>2.5773333333333333</v>
      </c>
      <c r="H402" s="79"/>
    </row>
    <row r="403" spans="1:8" ht="12.75" customHeight="1">
      <c r="A403" s="40">
        <v>3293</v>
      </c>
      <c r="B403" s="224" t="s">
        <v>59</v>
      </c>
      <c r="C403" s="261">
        <v>140000</v>
      </c>
      <c r="D403" s="261">
        <v>140000</v>
      </c>
      <c r="E403" s="42">
        <v>3866</v>
      </c>
      <c r="F403" s="265">
        <f t="shared" si="49"/>
        <v>2.761428571428571</v>
      </c>
      <c r="H403" s="79"/>
    </row>
    <row r="404" spans="1:8" ht="12.75" customHeight="1" hidden="1">
      <c r="A404" s="54">
        <v>3299</v>
      </c>
      <c r="B404" s="38" t="s">
        <v>57</v>
      </c>
      <c r="C404" s="261">
        <v>10000</v>
      </c>
      <c r="D404" s="261">
        <v>10000</v>
      </c>
      <c r="E404" s="42">
        <v>0</v>
      </c>
      <c r="F404" s="265">
        <f t="shared" si="49"/>
        <v>0</v>
      </c>
      <c r="H404" s="79"/>
    </row>
    <row r="405" spans="1:8" ht="12.75" customHeight="1">
      <c r="A405" s="54"/>
      <c r="B405" s="182"/>
      <c r="C405" s="233"/>
      <c r="D405" s="233"/>
      <c r="E405" s="234"/>
      <c r="F405" s="235"/>
      <c r="H405" s="79"/>
    </row>
    <row r="406" spans="1:8" ht="12" customHeight="1">
      <c r="A406" s="274">
        <v>102</v>
      </c>
      <c r="B406" s="218" t="s">
        <v>76</v>
      </c>
      <c r="C406" s="113">
        <f>C408+C428+C446+C464+C484+C503+C522+C569+C581+C592+C607+C536+C542+C548+C555+C563</f>
        <v>335629000</v>
      </c>
      <c r="D406" s="113">
        <f>D408+D428+D446+D464+D484+D503+D522+D569+D581+D592+D607+D536+D542+D548+D555+D563</f>
        <v>415629000</v>
      </c>
      <c r="E406" s="113">
        <f>E408+E428+E446+E464+E484+E503+E522+E569+E581+E592+E607+E536+E542+E548+E555+E563</f>
        <v>89497858.13999999</v>
      </c>
      <c r="F406" s="214">
        <f t="shared" si="49"/>
        <v>21.533112015764054</v>
      </c>
      <c r="H406" s="79"/>
    </row>
    <row r="407" spans="1:8" ht="12.75" customHeight="1">
      <c r="A407" s="56"/>
      <c r="B407" s="37"/>
      <c r="C407" s="113"/>
      <c r="D407" s="113"/>
      <c r="E407" s="113"/>
      <c r="F407" s="214"/>
      <c r="H407" s="79"/>
    </row>
    <row r="408" spans="1:8" s="82" customFormat="1" ht="12.75" customHeight="1">
      <c r="A408" s="56" t="s">
        <v>106</v>
      </c>
      <c r="B408" s="37" t="s">
        <v>123</v>
      </c>
      <c r="C408" s="113">
        <f>C409+C423</f>
        <v>32320000</v>
      </c>
      <c r="D408" s="113">
        <f>D409+D423</f>
        <v>32320000</v>
      </c>
      <c r="E408" s="113">
        <f>E409+E423</f>
        <v>7207754.21</v>
      </c>
      <c r="F408" s="214">
        <f t="shared" si="49"/>
        <v>22.301219709158417</v>
      </c>
      <c r="H408" s="79"/>
    </row>
    <row r="409" spans="1:8" s="82" customFormat="1" ht="12.75" customHeight="1" hidden="1">
      <c r="A409" s="56">
        <v>3</v>
      </c>
      <c r="B409" s="217" t="s">
        <v>40</v>
      </c>
      <c r="C409" s="113">
        <f>C410+C414+C418</f>
        <v>31820000</v>
      </c>
      <c r="D409" s="113">
        <f>D410+D414+D418</f>
        <v>31820000</v>
      </c>
      <c r="E409" s="113">
        <f>E410+E414+E418</f>
        <v>7207754.21</v>
      </c>
      <c r="F409" s="214">
        <f t="shared" si="49"/>
        <v>22.651647423004402</v>
      </c>
      <c r="H409" s="79"/>
    </row>
    <row r="410" spans="1:8" s="82" customFormat="1" ht="12.75" customHeight="1">
      <c r="A410" s="56">
        <v>35</v>
      </c>
      <c r="B410" s="221" t="s">
        <v>17</v>
      </c>
      <c r="C410" s="113">
        <f>C411</f>
        <v>6700000</v>
      </c>
      <c r="D410" s="113">
        <f>D411</f>
        <v>6700000</v>
      </c>
      <c r="E410" s="113">
        <f>E411</f>
        <v>3400</v>
      </c>
      <c r="F410" s="214">
        <f t="shared" si="49"/>
        <v>0.05074626865671642</v>
      </c>
      <c r="H410" s="79"/>
    </row>
    <row r="411" spans="1:8" s="82" customFormat="1" ht="25.5" customHeight="1">
      <c r="A411" s="109">
        <v>352</v>
      </c>
      <c r="B411" s="246" t="s">
        <v>153</v>
      </c>
      <c r="C411" s="113">
        <f>C412+C413</f>
        <v>6700000</v>
      </c>
      <c r="D411" s="113">
        <f>D412+D413</f>
        <v>6700000</v>
      </c>
      <c r="E411" s="113">
        <f>E412+E413</f>
        <v>3400</v>
      </c>
      <c r="F411" s="214">
        <f t="shared" si="49"/>
        <v>0.05074626865671642</v>
      </c>
      <c r="H411" s="79"/>
    </row>
    <row r="412" spans="1:8" ht="12.75" customHeight="1">
      <c r="A412" s="54">
        <v>3522</v>
      </c>
      <c r="B412" s="38" t="s">
        <v>2</v>
      </c>
      <c r="C412" s="261">
        <v>6000000</v>
      </c>
      <c r="D412" s="261">
        <v>6000000</v>
      </c>
      <c r="E412" s="42">
        <v>3400</v>
      </c>
      <c r="F412" s="265">
        <f t="shared" si="49"/>
        <v>0.05666666666666667</v>
      </c>
      <c r="H412" s="79"/>
    </row>
    <row r="413" spans="1:8" ht="12.75" customHeight="1" hidden="1">
      <c r="A413" s="54">
        <v>3523</v>
      </c>
      <c r="B413" s="222" t="s">
        <v>138</v>
      </c>
      <c r="C413" s="261">
        <v>700000</v>
      </c>
      <c r="D413" s="261">
        <v>700000</v>
      </c>
      <c r="E413" s="42">
        <v>0</v>
      </c>
      <c r="F413" s="265">
        <f t="shared" si="49"/>
        <v>0</v>
      </c>
      <c r="H413" s="79"/>
    </row>
    <row r="414" spans="1:8" s="82" customFormat="1" ht="12.75" customHeight="1">
      <c r="A414" s="47">
        <v>36</v>
      </c>
      <c r="B414" s="236" t="s">
        <v>254</v>
      </c>
      <c r="C414" s="113">
        <f>C415</f>
        <v>22120000</v>
      </c>
      <c r="D414" s="113">
        <f>D415</f>
        <v>22120000</v>
      </c>
      <c r="E414" s="113">
        <f>E415</f>
        <v>5904954.21</v>
      </c>
      <c r="F414" s="214">
        <f t="shared" si="49"/>
        <v>26.695091365280287</v>
      </c>
      <c r="H414" s="79"/>
    </row>
    <row r="415" spans="1:8" s="82" customFormat="1" ht="12.75" customHeight="1">
      <c r="A415" s="47">
        <v>363</v>
      </c>
      <c r="B415" s="220" t="s">
        <v>139</v>
      </c>
      <c r="C415" s="113">
        <f>C416+C417</f>
        <v>22120000</v>
      </c>
      <c r="D415" s="113">
        <f>D416+D417</f>
        <v>22120000</v>
      </c>
      <c r="E415" s="113">
        <f>E416+E417</f>
        <v>5904954.21</v>
      </c>
      <c r="F415" s="214">
        <f t="shared" si="49"/>
        <v>26.695091365280287</v>
      </c>
      <c r="H415" s="79"/>
    </row>
    <row r="416" spans="1:8" s="82" customFormat="1" ht="12.75" customHeight="1">
      <c r="A416" s="40">
        <v>3631</v>
      </c>
      <c r="B416" s="247" t="s">
        <v>196</v>
      </c>
      <c r="C416" s="261">
        <v>120000</v>
      </c>
      <c r="D416" s="261">
        <v>120000</v>
      </c>
      <c r="E416" s="42">
        <v>85126.6</v>
      </c>
      <c r="F416" s="265">
        <f t="shared" si="49"/>
        <v>70.93883333333333</v>
      </c>
      <c r="H416" s="79"/>
    </row>
    <row r="417" spans="1:8" ht="12.75" customHeight="1">
      <c r="A417" s="54">
        <v>3632</v>
      </c>
      <c r="B417" s="38" t="s">
        <v>140</v>
      </c>
      <c r="C417" s="261">
        <v>22000000</v>
      </c>
      <c r="D417" s="261">
        <v>22000000</v>
      </c>
      <c r="E417" s="42">
        <v>5819827.61</v>
      </c>
      <c r="F417" s="265">
        <f t="shared" si="49"/>
        <v>26.453761863636366</v>
      </c>
      <c r="H417" s="79"/>
    </row>
    <row r="418" spans="1:8" ht="12.75" customHeight="1">
      <c r="A418" s="47">
        <v>38</v>
      </c>
      <c r="B418" s="227" t="s">
        <v>60</v>
      </c>
      <c r="C418" s="113">
        <f>C419+C421</f>
        <v>3000000</v>
      </c>
      <c r="D418" s="113">
        <f>D419+D421</f>
        <v>3000000</v>
      </c>
      <c r="E418" s="113">
        <f>E419+E421</f>
        <v>1299400</v>
      </c>
      <c r="F418" s="214">
        <f t="shared" si="49"/>
        <v>43.31333333333333</v>
      </c>
      <c r="H418" s="79"/>
    </row>
    <row r="419" spans="1:8" ht="12.75" customHeight="1">
      <c r="A419" s="47">
        <v>381</v>
      </c>
      <c r="B419" s="227" t="s">
        <v>39</v>
      </c>
      <c r="C419" s="113">
        <f>C420</f>
        <v>0</v>
      </c>
      <c r="D419" s="113">
        <f>D420</f>
        <v>0</v>
      </c>
      <c r="E419" s="113">
        <f>E420</f>
        <v>5000</v>
      </c>
      <c r="F419" s="228" t="s">
        <v>233</v>
      </c>
      <c r="H419" s="79"/>
    </row>
    <row r="420" spans="1:8" ht="12.75" customHeight="1">
      <c r="A420" s="54">
        <v>3811</v>
      </c>
      <c r="B420" s="38" t="s">
        <v>20</v>
      </c>
      <c r="C420" s="261">
        <v>0</v>
      </c>
      <c r="D420" s="261">
        <v>0</v>
      </c>
      <c r="E420" s="42">
        <v>5000</v>
      </c>
      <c r="F420" s="266" t="s">
        <v>233</v>
      </c>
      <c r="H420" s="79"/>
    </row>
    <row r="421" spans="1:8" ht="12.75" customHeight="1">
      <c r="A421" s="56">
        <v>382</v>
      </c>
      <c r="B421" s="227" t="s">
        <v>87</v>
      </c>
      <c r="C421" s="113">
        <f>C422</f>
        <v>3000000</v>
      </c>
      <c r="D421" s="113">
        <f>D422</f>
        <v>3000000</v>
      </c>
      <c r="E421" s="113">
        <f>E422</f>
        <v>1294400</v>
      </c>
      <c r="F421" s="214">
        <f t="shared" si="49"/>
        <v>43.14666666666667</v>
      </c>
      <c r="H421" s="79"/>
    </row>
    <row r="422" spans="1:8" ht="12.75" customHeight="1">
      <c r="A422" s="54">
        <v>3822</v>
      </c>
      <c r="B422" s="38" t="s">
        <v>86</v>
      </c>
      <c r="C422" s="261">
        <v>3000000</v>
      </c>
      <c r="D422" s="261">
        <v>3000000</v>
      </c>
      <c r="E422" s="42">
        <v>1294400</v>
      </c>
      <c r="F422" s="265">
        <f t="shared" si="49"/>
        <v>43.14666666666667</v>
      </c>
      <c r="H422" s="79"/>
    </row>
    <row r="423" spans="1:8" s="82" customFormat="1" ht="12.75" customHeight="1" hidden="1">
      <c r="A423" s="47">
        <v>5</v>
      </c>
      <c r="B423" s="229" t="s">
        <v>30</v>
      </c>
      <c r="C423" s="113">
        <f aca="true" t="shared" si="51" ref="C423:E425">C424</f>
        <v>500000</v>
      </c>
      <c r="D423" s="113">
        <f t="shared" si="51"/>
        <v>500000</v>
      </c>
      <c r="E423" s="113">
        <f t="shared" si="51"/>
        <v>0</v>
      </c>
      <c r="F423" s="214">
        <f t="shared" si="49"/>
        <v>0</v>
      </c>
      <c r="H423" s="79"/>
    </row>
    <row r="424" spans="1:8" s="82" customFormat="1" ht="12.75" customHeight="1">
      <c r="A424" s="47">
        <v>51</v>
      </c>
      <c r="B424" s="230" t="s">
        <v>31</v>
      </c>
      <c r="C424" s="113">
        <f t="shared" si="51"/>
        <v>500000</v>
      </c>
      <c r="D424" s="113">
        <f t="shared" si="51"/>
        <v>500000</v>
      </c>
      <c r="E424" s="113">
        <f t="shared" si="51"/>
        <v>0</v>
      </c>
      <c r="F424" s="214">
        <f t="shared" si="49"/>
        <v>0</v>
      </c>
      <c r="H424" s="79"/>
    </row>
    <row r="425" spans="1:8" s="82" customFormat="1" ht="25.5" customHeight="1">
      <c r="A425" s="109">
        <v>516</v>
      </c>
      <c r="B425" s="241" t="s">
        <v>144</v>
      </c>
      <c r="C425" s="113">
        <f t="shared" si="51"/>
        <v>500000</v>
      </c>
      <c r="D425" s="113">
        <f t="shared" si="51"/>
        <v>500000</v>
      </c>
      <c r="E425" s="113">
        <f t="shared" si="51"/>
        <v>0</v>
      </c>
      <c r="F425" s="214">
        <f t="shared" si="49"/>
        <v>0</v>
      </c>
      <c r="H425" s="79"/>
    </row>
    <row r="426" spans="1:8" ht="12.75" customHeight="1" hidden="1">
      <c r="A426" s="54">
        <v>5163</v>
      </c>
      <c r="B426" s="242" t="s">
        <v>145</v>
      </c>
      <c r="C426" s="261">
        <v>500000</v>
      </c>
      <c r="D426" s="261">
        <v>500000</v>
      </c>
      <c r="E426" s="42">
        <v>0</v>
      </c>
      <c r="F426" s="265">
        <f t="shared" si="49"/>
        <v>0</v>
      </c>
      <c r="H426" s="79"/>
    </row>
    <row r="427" spans="1:8" ht="12.75" customHeight="1">
      <c r="A427" s="54"/>
      <c r="B427" s="222"/>
      <c r="C427" s="42"/>
      <c r="D427" s="42"/>
      <c r="E427" s="42"/>
      <c r="F427" s="106"/>
      <c r="H427" s="79"/>
    </row>
    <row r="428" spans="1:8" s="82" customFormat="1" ht="25.5" customHeight="1">
      <c r="A428" s="270" t="s">
        <v>107</v>
      </c>
      <c r="B428" s="39" t="s">
        <v>258</v>
      </c>
      <c r="C428" s="113">
        <f>C429</f>
        <v>6157000</v>
      </c>
      <c r="D428" s="113">
        <f>D429</f>
        <v>6157000</v>
      </c>
      <c r="E428" s="113">
        <f>E429</f>
        <v>5593184.449999999</v>
      </c>
      <c r="F428" s="214">
        <f t="shared" si="49"/>
        <v>90.84269043365273</v>
      </c>
      <c r="H428" s="79"/>
    </row>
    <row r="429" spans="1:8" s="82" customFormat="1" ht="12.75" customHeight="1" hidden="1">
      <c r="A429" s="47">
        <v>3</v>
      </c>
      <c r="B429" s="217" t="s">
        <v>40</v>
      </c>
      <c r="C429" s="113">
        <f>C430+C436+C440</f>
        <v>6157000</v>
      </c>
      <c r="D429" s="113">
        <f>D430+D436+D440</f>
        <v>6157000</v>
      </c>
      <c r="E429" s="113">
        <f>E430+E436+E440</f>
        <v>5593184.449999999</v>
      </c>
      <c r="F429" s="214">
        <f t="shared" si="49"/>
        <v>90.84269043365273</v>
      </c>
      <c r="H429" s="79"/>
    </row>
    <row r="430" spans="1:8" s="82" customFormat="1" ht="12.75" customHeight="1">
      <c r="A430" s="47">
        <v>35</v>
      </c>
      <c r="B430" s="221" t="s">
        <v>17</v>
      </c>
      <c r="C430" s="113">
        <f>C431+C433</f>
        <v>4163000</v>
      </c>
      <c r="D430" s="113">
        <f>D431+D433</f>
        <v>4163000</v>
      </c>
      <c r="E430" s="113">
        <f>E431+E433</f>
        <v>1294670.0899999999</v>
      </c>
      <c r="F430" s="214">
        <f t="shared" si="49"/>
        <v>31.099449675714624</v>
      </c>
      <c r="H430" s="79"/>
    </row>
    <row r="431" spans="1:8" s="82" customFormat="1" ht="12.75" customHeight="1">
      <c r="A431" s="47">
        <v>351</v>
      </c>
      <c r="B431" s="221" t="s">
        <v>0</v>
      </c>
      <c r="C431" s="113">
        <f>C432</f>
        <v>87000</v>
      </c>
      <c r="D431" s="113">
        <f>D432</f>
        <v>87000</v>
      </c>
      <c r="E431" s="113">
        <f>E432</f>
        <v>113334.17</v>
      </c>
      <c r="F431" s="214">
        <f t="shared" si="49"/>
        <v>130.26916091954024</v>
      </c>
      <c r="H431" s="79"/>
    </row>
    <row r="432" spans="1:8" ht="12.75" customHeight="1">
      <c r="A432" s="54" t="s">
        <v>18</v>
      </c>
      <c r="B432" s="222" t="s">
        <v>0</v>
      </c>
      <c r="C432" s="261">
        <v>87000</v>
      </c>
      <c r="D432" s="261">
        <v>87000</v>
      </c>
      <c r="E432" s="42">
        <v>113334.17</v>
      </c>
      <c r="F432" s="265">
        <f t="shared" si="49"/>
        <v>130.26916091954024</v>
      </c>
      <c r="H432" s="79"/>
    </row>
    <row r="433" spans="1:8" s="82" customFormat="1" ht="25.5" customHeight="1">
      <c r="A433" s="109">
        <v>352</v>
      </c>
      <c r="B433" s="246" t="s">
        <v>153</v>
      </c>
      <c r="C433" s="113">
        <f>C434+C435</f>
        <v>4076000</v>
      </c>
      <c r="D433" s="113">
        <f>D434+D435</f>
        <v>4076000</v>
      </c>
      <c r="E433" s="113">
        <f>E434+E435</f>
        <v>1181335.92</v>
      </c>
      <c r="F433" s="214">
        <f t="shared" si="49"/>
        <v>28.982726202158975</v>
      </c>
      <c r="H433" s="79"/>
    </row>
    <row r="434" spans="1:8" ht="12.75" customHeight="1">
      <c r="A434" s="54">
        <v>3522</v>
      </c>
      <c r="B434" s="38" t="s">
        <v>2</v>
      </c>
      <c r="C434" s="261">
        <v>3576000</v>
      </c>
      <c r="D434" s="261">
        <v>3576000</v>
      </c>
      <c r="E434" s="42">
        <v>1181335.92</v>
      </c>
      <c r="F434" s="265">
        <f t="shared" si="49"/>
        <v>33.035120805369125</v>
      </c>
      <c r="H434" s="79"/>
    </row>
    <row r="435" spans="1:8" ht="12.75" customHeight="1" hidden="1">
      <c r="A435" s="54">
        <v>3523</v>
      </c>
      <c r="B435" s="222" t="s">
        <v>138</v>
      </c>
      <c r="C435" s="261">
        <v>500000</v>
      </c>
      <c r="D435" s="261">
        <v>500000</v>
      </c>
      <c r="E435" s="42">
        <v>0</v>
      </c>
      <c r="F435" s="265">
        <f t="shared" si="49"/>
        <v>0</v>
      </c>
      <c r="H435" s="79"/>
    </row>
    <row r="436" spans="1:8" s="82" customFormat="1" ht="12.75" customHeight="1">
      <c r="A436" s="47">
        <v>36</v>
      </c>
      <c r="B436" s="236" t="s">
        <v>254</v>
      </c>
      <c r="C436" s="113">
        <f>C437</f>
        <v>1408000</v>
      </c>
      <c r="D436" s="113">
        <f>D437</f>
        <v>1408000</v>
      </c>
      <c r="E436" s="113">
        <f>E437</f>
        <v>3055977.2600000002</v>
      </c>
      <c r="F436" s="214">
        <f t="shared" si="49"/>
        <v>217.0438394886364</v>
      </c>
      <c r="H436" s="79"/>
    </row>
    <row r="437" spans="1:8" s="82" customFormat="1" ht="12.75" customHeight="1">
      <c r="A437" s="47">
        <v>363</v>
      </c>
      <c r="B437" s="220" t="s">
        <v>139</v>
      </c>
      <c r="C437" s="113">
        <f>C438+C439</f>
        <v>1408000</v>
      </c>
      <c r="D437" s="113">
        <f>D438+D439</f>
        <v>1408000</v>
      </c>
      <c r="E437" s="113">
        <f>E438+E439</f>
        <v>3055977.2600000002</v>
      </c>
      <c r="F437" s="214">
        <f t="shared" si="49"/>
        <v>217.0438394886364</v>
      </c>
      <c r="H437" s="79"/>
    </row>
    <row r="438" spans="1:8" s="82" customFormat="1" ht="12.75" customHeight="1">
      <c r="A438" s="40">
        <v>3631</v>
      </c>
      <c r="B438" s="247" t="s">
        <v>196</v>
      </c>
      <c r="C438" s="261">
        <v>578000</v>
      </c>
      <c r="D438" s="261">
        <v>578000</v>
      </c>
      <c r="E438" s="42">
        <v>16386.56</v>
      </c>
      <c r="F438" s="265">
        <f t="shared" si="49"/>
        <v>2.835044982698962</v>
      </c>
      <c r="H438" s="79"/>
    </row>
    <row r="439" spans="1:8" ht="12.75" customHeight="1">
      <c r="A439" s="54">
        <v>3632</v>
      </c>
      <c r="B439" s="38" t="s">
        <v>140</v>
      </c>
      <c r="C439" s="261">
        <v>830000</v>
      </c>
      <c r="D439" s="261">
        <v>830000</v>
      </c>
      <c r="E439" s="42">
        <v>3039590.7</v>
      </c>
      <c r="F439" s="265">
        <f t="shared" si="49"/>
        <v>366.21574698795183</v>
      </c>
      <c r="H439" s="79"/>
    </row>
    <row r="440" spans="1:8" s="82" customFormat="1" ht="12.75" customHeight="1">
      <c r="A440" s="47">
        <v>38</v>
      </c>
      <c r="B440" s="227" t="s">
        <v>60</v>
      </c>
      <c r="C440" s="113">
        <f>C441+C443</f>
        <v>586000</v>
      </c>
      <c r="D440" s="113">
        <f>D441+D443</f>
        <v>586000</v>
      </c>
      <c r="E440" s="113">
        <f>E441+E443</f>
        <v>1242537.1</v>
      </c>
      <c r="F440" s="214">
        <f t="shared" si="49"/>
        <v>212.03704778156998</v>
      </c>
      <c r="H440" s="79"/>
    </row>
    <row r="441" spans="1:8" s="82" customFormat="1" ht="12.75" customHeight="1">
      <c r="A441" s="47">
        <v>381</v>
      </c>
      <c r="B441" s="227" t="s">
        <v>39</v>
      </c>
      <c r="C441" s="113">
        <f>C442</f>
        <v>586000</v>
      </c>
      <c r="D441" s="113">
        <f>D442</f>
        <v>586000</v>
      </c>
      <c r="E441" s="113">
        <f>E442</f>
        <v>10040</v>
      </c>
      <c r="F441" s="214">
        <f t="shared" si="49"/>
        <v>1.713310580204778</v>
      </c>
      <c r="H441" s="79"/>
    </row>
    <row r="442" spans="1:8" ht="12.75" customHeight="1">
      <c r="A442" s="54">
        <v>3811</v>
      </c>
      <c r="B442" s="38" t="s">
        <v>20</v>
      </c>
      <c r="C442" s="261">
        <v>586000</v>
      </c>
      <c r="D442" s="261">
        <v>586000</v>
      </c>
      <c r="E442" s="42">
        <v>10040</v>
      </c>
      <c r="F442" s="265">
        <f t="shared" si="49"/>
        <v>1.713310580204778</v>
      </c>
      <c r="H442" s="79"/>
    </row>
    <row r="443" spans="1:8" ht="12.75" customHeight="1">
      <c r="A443" s="56">
        <v>382</v>
      </c>
      <c r="B443" s="227" t="s">
        <v>87</v>
      </c>
      <c r="C443" s="113">
        <f>C444</f>
        <v>0</v>
      </c>
      <c r="D443" s="113">
        <f>D444</f>
        <v>0</v>
      </c>
      <c r="E443" s="113">
        <f>E444</f>
        <v>1232497.1</v>
      </c>
      <c r="F443" s="228" t="s">
        <v>233</v>
      </c>
      <c r="H443" s="79"/>
    </row>
    <row r="444" spans="1:8" ht="12.75" customHeight="1">
      <c r="A444" s="54">
        <v>3822</v>
      </c>
      <c r="B444" s="38" t="s">
        <v>86</v>
      </c>
      <c r="C444" s="261">
        <v>0</v>
      </c>
      <c r="D444" s="261">
        <v>0</v>
      </c>
      <c r="E444" s="42">
        <v>1232497.1</v>
      </c>
      <c r="F444" s="266" t="s">
        <v>233</v>
      </c>
      <c r="H444" s="79"/>
    </row>
    <row r="445" spans="1:8" ht="9" customHeight="1">
      <c r="A445" s="54"/>
      <c r="B445" s="38"/>
      <c r="C445" s="42"/>
      <c r="D445" s="42"/>
      <c r="E445" s="42"/>
      <c r="F445" s="106"/>
      <c r="H445" s="79"/>
    </row>
    <row r="446" spans="1:8" s="82" customFormat="1" ht="25.5" customHeight="1">
      <c r="A446" s="270" t="s">
        <v>108</v>
      </c>
      <c r="B446" s="39" t="s">
        <v>124</v>
      </c>
      <c r="C446" s="113">
        <f>C447+C459</f>
        <v>11391000</v>
      </c>
      <c r="D446" s="113">
        <f>D447+D459</f>
        <v>11391000</v>
      </c>
      <c r="E446" s="113">
        <f>E447+E459</f>
        <v>4477566.02</v>
      </c>
      <c r="F446" s="214">
        <f t="shared" si="49"/>
        <v>39.30792748661223</v>
      </c>
      <c r="H446" s="79"/>
    </row>
    <row r="447" spans="1:8" s="82" customFormat="1" ht="12.75" customHeight="1" hidden="1">
      <c r="A447" s="56">
        <v>3</v>
      </c>
      <c r="B447" s="217" t="s">
        <v>40</v>
      </c>
      <c r="C447" s="113">
        <f>C448+C451+C454</f>
        <v>9891000</v>
      </c>
      <c r="D447" s="113">
        <f>D448+D451+D454</f>
        <v>9891000</v>
      </c>
      <c r="E447" s="113">
        <f>E448+E451+E454</f>
        <v>3077566.02</v>
      </c>
      <c r="F447" s="214">
        <f t="shared" si="49"/>
        <v>31.11481164695177</v>
      </c>
      <c r="H447" s="79"/>
    </row>
    <row r="448" spans="1:8" s="82" customFormat="1" ht="12.75" customHeight="1">
      <c r="A448" s="47">
        <v>35</v>
      </c>
      <c r="B448" s="221" t="s">
        <v>17</v>
      </c>
      <c r="C448" s="113">
        <f aca="true" t="shared" si="52" ref="C448:E449">C449</f>
        <v>4075000</v>
      </c>
      <c r="D448" s="113">
        <f t="shared" si="52"/>
        <v>4075000</v>
      </c>
      <c r="E448" s="113">
        <f t="shared" si="52"/>
        <v>0</v>
      </c>
      <c r="F448" s="214">
        <f t="shared" si="49"/>
        <v>0</v>
      </c>
      <c r="H448" s="79"/>
    </row>
    <row r="449" spans="1:8" s="82" customFormat="1" ht="25.5" customHeight="1">
      <c r="A449" s="47">
        <v>352</v>
      </c>
      <c r="B449" s="246" t="s">
        <v>153</v>
      </c>
      <c r="C449" s="113">
        <f t="shared" si="52"/>
        <v>4075000</v>
      </c>
      <c r="D449" s="113">
        <f t="shared" si="52"/>
        <v>4075000</v>
      </c>
      <c r="E449" s="113">
        <f t="shared" si="52"/>
        <v>0</v>
      </c>
      <c r="F449" s="214">
        <f t="shared" si="49"/>
        <v>0</v>
      </c>
      <c r="H449" s="79"/>
    </row>
    <row r="450" spans="1:8" ht="12.75" customHeight="1" hidden="1">
      <c r="A450" s="54">
        <v>3522</v>
      </c>
      <c r="B450" s="38" t="s">
        <v>2</v>
      </c>
      <c r="C450" s="261">
        <v>4075000</v>
      </c>
      <c r="D450" s="261">
        <v>4075000</v>
      </c>
      <c r="E450" s="42">
        <v>0</v>
      </c>
      <c r="F450" s="265">
        <f t="shared" si="49"/>
        <v>0</v>
      </c>
      <c r="H450" s="79"/>
    </row>
    <row r="451" spans="1:8" s="82" customFormat="1" ht="12.75" customHeight="1">
      <c r="A451" s="47">
        <v>36</v>
      </c>
      <c r="B451" s="236" t="s">
        <v>254</v>
      </c>
      <c r="C451" s="113">
        <f aca="true" t="shared" si="53" ref="C451:E452">C452</f>
        <v>5800000</v>
      </c>
      <c r="D451" s="113">
        <f t="shared" si="53"/>
        <v>5800000</v>
      </c>
      <c r="E451" s="113">
        <f t="shared" si="53"/>
        <v>3077566.02</v>
      </c>
      <c r="F451" s="214">
        <f t="shared" si="49"/>
        <v>53.06148310344828</v>
      </c>
      <c r="H451" s="79"/>
    </row>
    <row r="452" spans="1:8" s="82" customFormat="1" ht="12.75" customHeight="1">
      <c r="A452" s="47">
        <v>363</v>
      </c>
      <c r="B452" s="220" t="s">
        <v>139</v>
      </c>
      <c r="C452" s="113">
        <f t="shared" si="53"/>
        <v>5800000</v>
      </c>
      <c r="D452" s="113">
        <f t="shared" si="53"/>
        <v>5800000</v>
      </c>
      <c r="E452" s="113">
        <f t="shared" si="53"/>
        <v>3077566.02</v>
      </c>
      <c r="F452" s="214">
        <f t="shared" si="49"/>
        <v>53.06148310344828</v>
      </c>
      <c r="H452" s="79"/>
    </row>
    <row r="453" spans="1:8" ht="12.75" customHeight="1">
      <c r="A453" s="54">
        <v>3632</v>
      </c>
      <c r="B453" s="38" t="s">
        <v>140</v>
      </c>
      <c r="C453" s="261">
        <v>5800000</v>
      </c>
      <c r="D453" s="261">
        <v>5800000</v>
      </c>
      <c r="E453" s="42">
        <v>3077566.02</v>
      </c>
      <c r="F453" s="265">
        <f t="shared" si="49"/>
        <v>53.06148310344828</v>
      </c>
      <c r="H453" s="79"/>
    </row>
    <row r="454" spans="1:8" s="82" customFormat="1" ht="12.75" customHeight="1">
      <c r="A454" s="47">
        <v>38</v>
      </c>
      <c r="B454" s="227" t="s">
        <v>60</v>
      </c>
      <c r="C454" s="113">
        <f>C455+C457</f>
        <v>16000</v>
      </c>
      <c r="D454" s="113">
        <f>D455+D457</f>
        <v>16000</v>
      </c>
      <c r="E454" s="113">
        <f>E455+E457</f>
        <v>0</v>
      </c>
      <c r="F454" s="214">
        <f t="shared" si="49"/>
        <v>0</v>
      </c>
      <c r="H454" s="79"/>
    </row>
    <row r="455" spans="1:8" s="82" customFormat="1" ht="12.75" customHeight="1" hidden="1">
      <c r="A455" s="47">
        <v>381</v>
      </c>
      <c r="B455" s="227" t="s">
        <v>39</v>
      </c>
      <c r="C455" s="113">
        <f>C456</f>
        <v>0</v>
      </c>
      <c r="D455" s="113">
        <f>D456</f>
        <v>0</v>
      </c>
      <c r="E455" s="113">
        <f>E456</f>
        <v>0</v>
      </c>
      <c r="F455" s="214" t="e">
        <f aca="true" t="shared" si="54" ref="F455:F518">E455/D455*100</f>
        <v>#DIV/0!</v>
      </c>
      <c r="H455" s="79"/>
    </row>
    <row r="456" spans="1:8" ht="12.75" customHeight="1" hidden="1">
      <c r="A456" s="54">
        <v>3811</v>
      </c>
      <c r="B456" s="38" t="s">
        <v>20</v>
      </c>
      <c r="C456" s="42">
        <v>0</v>
      </c>
      <c r="D456" s="42">
        <v>0</v>
      </c>
      <c r="E456" s="42">
        <v>0</v>
      </c>
      <c r="F456" s="106" t="e">
        <f t="shared" si="54"/>
        <v>#DIV/0!</v>
      </c>
      <c r="H456" s="79"/>
    </row>
    <row r="457" spans="1:8" s="82" customFormat="1" ht="12.75" customHeight="1">
      <c r="A457" s="47">
        <v>382</v>
      </c>
      <c r="B457" s="227" t="s">
        <v>87</v>
      </c>
      <c r="C457" s="113">
        <f>C458</f>
        <v>16000</v>
      </c>
      <c r="D457" s="113">
        <f>D458</f>
        <v>16000</v>
      </c>
      <c r="E457" s="113">
        <f>E458</f>
        <v>0</v>
      </c>
      <c r="F457" s="214">
        <f t="shared" si="54"/>
        <v>0</v>
      </c>
      <c r="H457" s="79"/>
    </row>
    <row r="458" spans="1:8" ht="12.75" customHeight="1" hidden="1">
      <c r="A458" s="54">
        <v>3821</v>
      </c>
      <c r="B458" s="38" t="s">
        <v>128</v>
      </c>
      <c r="C458" s="261">
        <v>16000</v>
      </c>
      <c r="D458" s="261">
        <v>16000</v>
      </c>
      <c r="E458" s="42">
        <v>0</v>
      </c>
      <c r="F458" s="265">
        <f t="shared" si="54"/>
        <v>0</v>
      </c>
      <c r="H458" s="79"/>
    </row>
    <row r="459" spans="1:8" s="82" customFormat="1" ht="12.75" customHeight="1" hidden="1">
      <c r="A459" s="47">
        <v>5</v>
      </c>
      <c r="B459" s="229" t="s">
        <v>30</v>
      </c>
      <c r="C459" s="113">
        <f aca="true" t="shared" si="55" ref="C459:E461">C460</f>
        <v>1500000</v>
      </c>
      <c r="D459" s="113">
        <f t="shared" si="55"/>
        <v>1500000</v>
      </c>
      <c r="E459" s="113">
        <f t="shared" si="55"/>
        <v>1400000</v>
      </c>
      <c r="F459" s="214">
        <f t="shared" si="54"/>
        <v>93.33333333333333</v>
      </c>
      <c r="H459" s="79"/>
    </row>
    <row r="460" spans="1:8" s="82" customFormat="1" ht="12.75" customHeight="1">
      <c r="A460" s="47">
        <v>51</v>
      </c>
      <c r="B460" s="230" t="s">
        <v>31</v>
      </c>
      <c r="C460" s="113">
        <f t="shared" si="55"/>
        <v>1500000</v>
      </c>
      <c r="D460" s="113">
        <f t="shared" si="55"/>
        <v>1500000</v>
      </c>
      <c r="E460" s="113">
        <f t="shared" si="55"/>
        <v>1400000</v>
      </c>
      <c r="F460" s="214">
        <f t="shared" si="54"/>
        <v>93.33333333333333</v>
      </c>
      <c r="H460" s="79"/>
    </row>
    <row r="461" spans="1:8" s="82" customFormat="1" ht="25.5" customHeight="1">
      <c r="A461" s="109">
        <v>516</v>
      </c>
      <c r="B461" s="241" t="s">
        <v>144</v>
      </c>
      <c r="C461" s="113">
        <f t="shared" si="55"/>
        <v>1500000</v>
      </c>
      <c r="D461" s="113">
        <f t="shared" si="55"/>
        <v>1500000</v>
      </c>
      <c r="E461" s="113">
        <f t="shared" si="55"/>
        <v>1400000</v>
      </c>
      <c r="F461" s="214">
        <f t="shared" si="54"/>
        <v>93.33333333333333</v>
      </c>
      <c r="H461" s="79"/>
    </row>
    <row r="462" spans="1:8" ht="12.75" customHeight="1">
      <c r="A462" s="54">
        <v>5163</v>
      </c>
      <c r="B462" s="242" t="s">
        <v>145</v>
      </c>
      <c r="C462" s="261">
        <v>1500000</v>
      </c>
      <c r="D462" s="261">
        <v>1500000</v>
      </c>
      <c r="E462" s="42">
        <v>1400000</v>
      </c>
      <c r="F462" s="265">
        <f t="shared" si="54"/>
        <v>93.33333333333333</v>
      </c>
      <c r="H462" s="79"/>
    </row>
    <row r="463" spans="1:8" ht="9" customHeight="1">
      <c r="A463" s="54"/>
      <c r="B463" s="242"/>
      <c r="C463" s="42"/>
      <c r="D463" s="42"/>
      <c r="E463" s="42"/>
      <c r="F463" s="106"/>
      <c r="H463" s="79"/>
    </row>
    <row r="464" spans="1:8" s="82" customFormat="1" ht="12.75" customHeight="1">
      <c r="A464" s="56" t="s">
        <v>109</v>
      </c>
      <c r="B464" s="39" t="s">
        <v>125</v>
      </c>
      <c r="C464" s="113">
        <f>C465+C479</f>
        <v>57170000</v>
      </c>
      <c r="D464" s="113">
        <f>D465+D479</f>
        <v>137170000</v>
      </c>
      <c r="E464" s="113">
        <f>E465+E479</f>
        <v>22424345.25</v>
      </c>
      <c r="F464" s="214">
        <f t="shared" si="54"/>
        <v>16.347849566231684</v>
      </c>
      <c r="H464" s="79"/>
    </row>
    <row r="465" spans="1:8" s="82" customFormat="1" ht="12.75" customHeight="1" hidden="1">
      <c r="A465" s="56">
        <v>3</v>
      </c>
      <c r="B465" s="217" t="s">
        <v>40</v>
      </c>
      <c r="C465" s="113">
        <f>C466+C469+C473</f>
        <v>56170000</v>
      </c>
      <c r="D465" s="113">
        <f>D466+D469+D473</f>
        <v>136170000</v>
      </c>
      <c r="E465" s="113">
        <f>E466+E469+E473</f>
        <v>22424345.25</v>
      </c>
      <c r="F465" s="214">
        <f t="shared" si="54"/>
        <v>16.467904274069177</v>
      </c>
      <c r="H465" s="79"/>
    </row>
    <row r="466" spans="1:8" s="82" customFormat="1" ht="12.75" customHeight="1">
      <c r="A466" s="56">
        <v>35</v>
      </c>
      <c r="B466" s="221" t="s">
        <v>17</v>
      </c>
      <c r="C466" s="113">
        <f aca="true" t="shared" si="56" ref="C466:E467">C467</f>
        <v>9180000</v>
      </c>
      <c r="D466" s="113">
        <f t="shared" si="56"/>
        <v>19180000</v>
      </c>
      <c r="E466" s="113">
        <f t="shared" si="56"/>
        <v>1261327.74</v>
      </c>
      <c r="F466" s="214">
        <f t="shared" si="54"/>
        <v>6.576265589155369</v>
      </c>
      <c r="H466" s="79"/>
    </row>
    <row r="467" spans="1:8" ht="25.5" customHeight="1">
      <c r="A467" s="47">
        <v>352</v>
      </c>
      <c r="B467" s="246" t="s">
        <v>153</v>
      </c>
      <c r="C467" s="113">
        <f t="shared" si="56"/>
        <v>9180000</v>
      </c>
      <c r="D467" s="113">
        <f t="shared" si="56"/>
        <v>19180000</v>
      </c>
      <c r="E467" s="113">
        <f t="shared" si="56"/>
        <v>1261327.74</v>
      </c>
      <c r="F467" s="214">
        <f t="shared" si="54"/>
        <v>6.576265589155369</v>
      </c>
      <c r="H467" s="79"/>
    </row>
    <row r="468" spans="1:8" ht="12.75" customHeight="1">
      <c r="A468" s="54">
        <v>3522</v>
      </c>
      <c r="B468" s="38" t="s">
        <v>2</v>
      </c>
      <c r="C468" s="261">
        <v>9180000</v>
      </c>
      <c r="D468" s="261">
        <v>19180000</v>
      </c>
      <c r="E468" s="42">
        <v>1261327.74</v>
      </c>
      <c r="F468" s="265">
        <f t="shared" si="54"/>
        <v>6.576265589155369</v>
      </c>
      <c r="H468" s="79"/>
    </row>
    <row r="469" spans="1:8" ht="12.75" customHeight="1">
      <c r="A469" s="47">
        <v>36</v>
      </c>
      <c r="B469" s="236" t="s">
        <v>254</v>
      </c>
      <c r="C469" s="113">
        <f>C470</f>
        <v>44900000</v>
      </c>
      <c r="D469" s="113">
        <f>D470</f>
        <v>54900000</v>
      </c>
      <c r="E469" s="113">
        <f>E470</f>
        <v>16747985.78</v>
      </c>
      <c r="F469" s="214">
        <f t="shared" si="54"/>
        <v>30.506349326047356</v>
      </c>
      <c r="H469" s="79"/>
    </row>
    <row r="470" spans="1:8" s="82" customFormat="1" ht="12.75" customHeight="1">
      <c r="A470" s="47">
        <v>363</v>
      </c>
      <c r="B470" s="220" t="s">
        <v>139</v>
      </c>
      <c r="C470" s="113">
        <f>C471+C472</f>
        <v>44900000</v>
      </c>
      <c r="D470" s="113">
        <f>D471+D472</f>
        <v>54900000</v>
      </c>
      <c r="E470" s="113">
        <f>E471+E472</f>
        <v>16747985.78</v>
      </c>
      <c r="F470" s="214">
        <f t="shared" si="54"/>
        <v>30.506349326047356</v>
      </c>
      <c r="H470" s="79"/>
    </row>
    <row r="471" spans="1:8" s="82" customFormat="1" ht="12.75" customHeight="1">
      <c r="A471" s="40">
        <v>3631</v>
      </c>
      <c r="B471" s="247" t="s">
        <v>196</v>
      </c>
      <c r="C471" s="261">
        <v>0</v>
      </c>
      <c r="D471" s="261">
        <v>100000</v>
      </c>
      <c r="E471" s="42">
        <v>48720</v>
      </c>
      <c r="F471" s="265">
        <f t="shared" si="54"/>
        <v>48.72</v>
      </c>
      <c r="H471" s="79"/>
    </row>
    <row r="472" spans="1:8" ht="12.75" customHeight="1">
      <c r="A472" s="54">
        <v>3632</v>
      </c>
      <c r="B472" s="38" t="s">
        <v>140</v>
      </c>
      <c r="C472" s="261">
        <v>44900000</v>
      </c>
      <c r="D472" s="261">
        <v>54800000</v>
      </c>
      <c r="E472" s="42">
        <v>16699265.78</v>
      </c>
      <c r="F472" s="265">
        <f t="shared" si="54"/>
        <v>30.473112737226277</v>
      </c>
      <c r="H472" s="79"/>
    </row>
    <row r="473" spans="1:8" s="82" customFormat="1" ht="12.75" customHeight="1">
      <c r="A473" s="47">
        <v>38</v>
      </c>
      <c r="B473" s="227" t="s">
        <v>60</v>
      </c>
      <c r="C473" s="113">
        <f>C474+C476</f>
        <v>2090000</v>
      </c>
      <c r="D473" s="113">
        <f>D474+D476</f>
        <v>62090000</v>
      </c>
      <c r="E473" s="113">
        <f>E474+E476</f>
        <v>4415031.73</v>
      </c>
      <c r="F473" s="214">
        <f t="shared" si="54"/>
        <v>7.110696939925915</v>
      </c>
      <c r="H473" s="79"/>
    </row>
    <row r="474" spans="1:8" s="82" customFormat="1" ht="12.75" customHeight="1">
      <c r="A474" s="47">
        <v>381</v>
      </c>
      <c r="B474" s="227" t="s">
        <v>39</v>
      </c>
      <c r="C474" s="113">
        <f>C475</f>
        <v>0</v>
      </c>
      <c r="D474" s="113">
        <f>D475</f>
        <v>0</v>
      </c>
      <c r="E474" s="113">
        <f>E475</f>
        <v>1111906.15</v>
      </c>
      <c r="F474" s="228" t="s">
        <v>233</v>
      </c>
      <c r="H474" s="79"/>
    </row>
    <row r="475" spans="1:8" ht="12.75" customHeight="1">
      <c r="A475" s="54">
        <v>3811</v>
      </c>
      <c r="B475" s="38" t="s">
        <v>20</v>
      </c>
      <c r="C475" s="261">
        <v>0</v>
      </c>
      <c r="D475" s="261">
        <v>0</v>
      </c>
      <c r="E475" s="42">
        <v>1111906.15</v>
      </c>
      <c r="F475" s="266" t="s">
        <v>233</v>
      </c>
      <c r="H475" s="79"/>
    </row>
    <row r="476" spans="1:8" s="82" customFormat="1" ht="12.75" customHeight="1">
      <c r="A476" s="47">
        <v>382</v>
      </c>
      <c r="B476" s="227" t="s">
        <v>87</v>
      </c>
      <c r="C476" s="113">
        <f>C477+C478</f>
        <v>2090000</v>
      </c>
      <c r="D476" s="113">
        <f>D477+D478</f>
        <v>62090000</v>
      </c>
      <c r="E476" s="113">
        <f>E477+E478</f>
        <v>3303125.58</v>
      </c>
      <c r="F476" s="214">
        <f t="shared" si="54"/>
        <v>5.319899468513448</v>
      </c>
      <c r="H476" s="79"/>
    </row>
    <row r="477" spans="1:8" ht="12.75" customHeight="1">
      <c r="A477" s="40">
        <v>3821</v>
      </c>
      <c r="B477" s="38" t="s">
        <v>128</v>
      </c>
      <c r="C477" s="261">
        <v>0</v>
      </c>
      <c r="D477" s="261">
        <v>60000000</v>
      </c>
      <c r="E477" s="42">
        <v>2540282.02</v>
      </c>
      <c r="F477" s="265">
        <f t="shared" si="54"/>
        <v>4.233803366666667</v>
      </c>
      <c r="H477" s="79"/>
    </row>
    <row r="478" spans="1:8" ht="12.75" customHeight="1">
      <c r="A478" s="54">
        <v>3822</v>
      </c>
      <c r="B478" s="38" t="s">
        <v>86</v>
      </c>
      <c r="C478" s="261">
        <v>2090000</v>
      </c>
      <c r="D478" s="261">
        <v>2090000</v>
      </c>
      <c r="E478" s="42">
        <v>762843.56</v>
      </c>
      <c r="F478" s="265">
        <f t="shared" si="54"/>
        <v>36.49969186602871</v>
      </c>
      <c r="H478" s="79"/>
    </row>
    <row r="479" spans="1:8" ht="12.75" customHeight="1" hidden="1">
      <c r="A479" s="47">
        <v>5</v>
      </c>
      <c r="B479" s="229" t="s">
        <v>30</v>
      </c>
      <c r="C479" s="113">
        <f aca="true" t="shared" si="57" ref="C479:E481">C480</f>
        <v>1000000</v>
      </c>
      <c r="D479" s="113">
        <f t="shared" si="57"/>
        <v>1000000</v>
      </c>
      <c r="E479" s="113">
        <f t="shared" si="57"/>
        <v>0</v>
      </c>
      <c r="F479" s="214">
        <f t="shared" si="54"/>
        <v>0</v>
      </c>
      <c r="H479" s="79"/>
    </row>
    <row r="480" spans="1:8" ht="12.75" customHeight="1">
      <c r="A480" s="47">
        <v>51</v>
      </c>
      <c r="B480" s="230" t="s">
        <v>31</v>
      </c>
      <c r="C480" s="113">
        <f t="shared" si="57"/>
        <v>1000000</v>
      </c>
      <c r="D480" s="113">
        <f t="shared" si="57"/>
        <v>1000000</v>
      </c>
      <c r="E480" s="113">
        <f t="shared" si="57"/>
        <v>0</v>
      </c>
      <c r="F480" s="214">
        <f t="shared" si="54"/>
        <v>0</v>
      </c>
      <c r="H480" s="79"/>
    </row>
    <row r="481" spans="1:8" ht="12.75" customHeight="1">
      <c r="A481" s="47">
        <v>516</v>
      </c>
      <c r="B481" s="241" t="s">
        <v>144</v>
      </c>
      <c r="C481" s="113">
        <f t="shared" si="57"/>
        <v>1000000</v>
      </c>
      <c r="D481" s="113">
        <f t="shared" si="57"/>
        <v>1000000</v>
      </c>
      <c r="E481" s="113">
        <f t="shared" si="57"/>
        <v>0</v>
      </c>
      <c r="F481" s="214">
        <f t="shared" si="54"/>
        <v>0</v>
      </c>
      <c r="H481" s="79"/>
    </row>
    <row r="482" spans="1:8" ht="12.75" customHeight="1" hidden="1">
      <c r="A482" s="54">
        <v>5163</v>
      </c>
      <c r="B482" s="242" t="s">
        <v>145</v>
      </c>
      <c r="C482" s="261">
        <v>1000000</v>
      </c>
      <c r="D482" s="261">
        <v>1000000</v>
      </c>
      <c r="E482" s="42">
        <v>0</v>
      </c>
      <c r="F482" s="106">
        <f t="shared" si="54"/>
        <v>0</v>
      </c>
      <c r="H482" s="79"/>
    </row>
    <row r="483" spans="1:8" ht="9" customHeight="1">
      <c r="A483" s="54"/>
      <c r="B483" s="38"/>
      <c r="C483" s="42"/>
      <c r="D483" s="42"/>
      <c r="E483" s="42"/>
      <c r="F483" s="106"/>
      <c r="H483" s="79"/>
    </row>
    <row r="484" spans="1:8" s="82" customFormat="1" ht="12.75" customHeight="1">
      <c r="A484" s="56" t="s">
        <v>110</v>
      </c>
      <c r="B484" s="39" t="s">
        <v>126</v>
      </c>
      <c r="C484" s="113">
        <f>C485+C498</f>
        <v>31500000</v>
      </c>
      <c r="D484" s="113">
        <f>D485+D498</f>
        <v>31500000</v>
      </c>
      <c r="E484" s="113">
        <f>E485+E498</f>
        <v>9165329.73</v>
      </c>
      <c r="F484" s="214">
        <f t="shared" si="54"/>
        <v>29.096284857142855</v>
      </c>
      <c r="H484" s="79"/>
    </row>
    <row r="485" spans="1:8" s="82" customFormat="1" ht="12.75" customHeight="1" hidden="1">
      <c r="A485" s="47">
        <v>3</v>
      </c>
      <c r="B485" s="217" t="s">
        <v>40</v>
      </c>
      <c r="C485" s="113">
        <f>C486+C492+C495</f>
        <v>31500000</v>
      </c>
      <c r="D485" s="113">
        <f>D486+D492+D495</f>
        <v>31500000</v>
      </c>
      <c r="E485" s="113">
        <f>E486+E492+E495</f>
        <v>9165329.73</v>
      </c>
      <c r="F485" s="214">
        <f t="shared" si="54"/>
        <v>29.096284857142855</v>
      </c>
      <c r="H485" s="79"/>
    </row>
    <row r="486" spans="1:8" s="82" customFormat="1" ht="12.75" customHeight="1">
      <c r="A486" s="47">
        <v>35</v>
      </c>
      <c r="B486" s="221" t="s">
        <v>17</v>
      </c>
      <c r="C486" s="113">
        <f>C487+C489</f>
        <v>9818000</v>
      </c>
      <c r="D486" s="113">
        <f>D487+D489</f>
        <v>9818000</v>
      </c>
      <c r="E486" s="113">
        <f>E487+E489</f>
        <v>2870125.1</v>
      </c>
      <c r="F486" s="214">
        <f t="shared" si="54"/>
        <v>29.233297005500102</v>
      </c>
      <c r="H486" s="79"/>
    </row>
    <row r="487" spans="1:8" s="82" customFormat="1" ht="12.75" customHeight="1">
      <c r="A487" s="47">
        <v>351</v>
      </c>
      <c r="B487" s="221" t="s">
        <v>0</v>
      </c>
      <c r="C487" s="113">
        <f>C488</f>
        <v>0</v>
      </c>
      <c r="D487" s="113">
        <f>D488</f>
        <v>0</v>
      </c>
      <c r="E487" s="249">
        <f>E488</f>
        <v>382969.1</v>
      </c>
      <c r="F487" s="228" t="s">
        <v>233</v>
      </c>
      <c r="H487" s="79"/>
    </row>
    <row r="488" spans="1:8" ht="12.75" customHeight="1">
      <c r="A488" s="54">
        <v>3512</v>
      </c>
      <c r="B488" s="222" t="s">
        <v>0</v>
      </c>
      <c r="C488" s="261">
        <v>0</v>
      </c>
      <c r="D488" s="261">
        <v>0</v>
      </c>
      <c r="E488" s="250">
        <v>382969.1</v>
      </c>
      <c r="F488" s="266" t="s">
        <v>233</v>
      </c>
      <c r="H488" s="79"/>
    </row>
    <row r="489" spans="1:8" s="82" customFormat="1" ht="25.5" customHeight="1">
      <c r="A489" s="109">
        <v>352</v>
      </c>
      <c r="B489" s="246" t="s">
        <v>153</v>
      </c>
      <c r="C489" s="113">
        <f>C490+C491</f>
        <v>9818000</v>
      </c>
      <c r="D489" s="113">
        <f>D490+D491</f>
        <v>9818000</v>
      </c>
      <c r="E489" s="249">
        <f>E490+E491</f>
        <v>2487156</v>
      </c>
      <c r="F489" s="228">
        <f t="shared" si="54"/>
        <v>25.332613566917907</v>
      </c>
      <c r="H489" s="79"/>
    </row>
    <row r="490" spans="1:8" ht="12.75" customHeight="1">
      <c r="A490" s="54">
        <v>3522</v>
      </c>
      <c r="B490" s="38" t="s">
        <v>2</v>
      </c>
      <c r="C490" s="261">
        <v>8778000</v>
      </c>
      <c r="D490" s="261">
        <v>8778000</v>
      </c>
      <c r="E490" s="250">
        <v>2487156</v>
      </c>
      <c r="F490" s="266">
        <f t="shared" si="54"/>
        <v>28.33397129186603</v>
      </c>
      <c r="H490" s="79"/>
    </row>
    <row r="491" spans="1:8" ht="12.75" customHeight="1" hidden="1">
      <c r="A491" s="54">
        <v>3523</v>
      </c>
      <c r="B491" s="222" t="s">
        <v>138</v>
      </c>
      <c r="C491" s="261">
        <v>1040000</v>
      </c>
      <c r="D491" s="261">
        <v>1040000</v>
      </c>
      <c r="E491" s="250">
        <v>0</v>
      </c>
      <c r="F491" s="266">
        <f t="shared" si="54"/>
        <v>0</v>
      </c>
      <c r="H491" s="79"/>
    </row>
    <row r="492" spans="1:8" s="82" customFormat="1" ht="12.75" customHeight="1">
      <c r="A492" s="47">
        <v>36</v>
      </c>
      <c r="B492" s="236" t="s">
        <v>254</v>
      </c>
      <c r="C492" s="113">
        <f aca="true" t="shared" si="58" ref="C492:E493">C493</f>
        <v>11432000</v>
      </c>
      <c r="D492" s="113">
        <f t="shared" si="58"/>
        <v>11432000</v>
      </c>
      <c r="E492" s="249">
        <f t="shared" si="58"/>
        <v>2978019.31</v>
      </c>
      <c r="F492" s="228">
        <f t="shared" si="54"/>
        <v>26.049854006298112</v>
      </c>
      <c r="H492" s="79"/>
    </row>
    <row r="493" spans="1:8" s="82" customFormat="1" ht="12.75" customHeight="1">
      <c r="A493" s="47">
        <v>363</v>
      </c>
      <c r="B493" s="220" t="s">
        <v>139</v>
      </c>
      <c r="C493" s="113">
        <f t="shared" si="58"/>
        <v>11432000</v>
      </c>
      <c r="D493" s="113">
        <f t="shared" si="58"/>
        <v>11432000</v>
      </c>
      <c r="E493" s="249">
        <f t="shared" si="58"/>
        <v>2978019.31</v>
      </c>
      <c r="F493" s="228">
        <f t="shared" si="54"/>
        <v>26.049854006298112</v>
      </c>
      <c r="H493" s="79"/>
    </row>
    <row r="494" spans="1:8" ht="12.75" customHeight="1">
      <c r="A494" s="54">
        <v>3632</v>
      </c>
      <c r="B494" s="38" t="s">
        <v>140</v>
      </c>
      <c r="C494" s="261">
        <v>11432000</v>
      </c>
      <c r="D494" s="261">
        <v>11432000</v>
      </c>
      <c r="E494" s="250">
        <v>2978019.31</v>
      </c>
      <c r="F494" s="266">
        <f t="shared" si="54"/>
        <v>26.049854006298112</v>
      </c>
      <c r="H494" s="79"/>
    </row>
    <row r="495" spans="1:8" s="82" customFormat="1" ht="12.75" customHeight="1">
      <c r="A495" s="47">
        <v>38</v>
      </c>
      <c r="B495" s="227" t="s">
        <v>60</v>
      </c>
      <c r="C495" s="113">
        <f aca="true" t="shared" si="59" ref="C495:E496">C496</f>
        <v>10250000</v>
      </c>
      <c r="D495" s="113">
        <f t="shared" si="59"/>
        <v>10250000</v>
      </c>
      <c r="E495" s="249">
        <f t="shared" si="59"/>
        <v>3317185.32</v>
      </c>
      <c r="F495" s="228">
        <f t="shared" si="54"/>
        <v>32.36278360975609</v>
      </c>
      <c r="H495" s="79"/>
    </row>
    <row r="496" spans="1:8" ht="12.75" customHeight="1">
      <c r="A496" s="47">
        <v>382</v>
      </c>
      <c r="B496" s="227" t="s">
        <v>87</v>
      </c>
      <c r="C496" s="113">
        <f t="shared" si="59"/>
        <v>10250000</v>
      </c>
      <c r="D496" s="113">
        <f t="shared" si="59"/>
        <v>10250000</v>
      </c>
      <c r="E496" s="249">
        <f t="shared" si="59"/>
        <v>3317185.32</v>
      </c>
      <c r="F496" s="228">
        <f t="shared" si="54"/>
        <v>32.36278360975609</v>
      </c>
      <c r="H496" s="79"/>
    </row>
    <row r="497" spans="1:8" ht="12.75" customHeight="1">
      <c r="A497" s="54">
        <v>3822</v>
      </c>
      <c r="B497" s="38" t="s">
        <v>86</v>
      </c>
      <c r="C497" s="261">
        <v>10250000</v>
      </c>
      <c r="D497" s="261">
        <v>10250000</v>
      </c>
      <c r="E497" s="250">
        <v>3317185.32</v>
      </c>
      <c r="F497" s="266">
        <f t="shared" si="54"/>
        <v>32.36278360975609</v>
      </c>
      <c r="H497" s="79"/>
    </row>
    <row r="498" spans="1:8" s="82" customFormat="1" ht="12.75" customHeight="1" hidden="1">
      <c r="A498" s="47">
        <v>5</v>
      </c>
      <c r="B498" s="229" t="s">
        <v>30</v>
      </c>
      <c r="C498" s="113">
        <f aca="true" t="shared" si="60" ref="C498:E500">C499</f>
        <v>0</v>
      </c>
      <c r="D498" s="113">
        <f t="shared" si="60"/>
        <v>0</v>
      </c>
      <c r="E498" s="249">
        <f t="shared" si="60"/>
        <v>0</v>
      </c>
      <c r="F498" s="228" t="e">
        <f t="shared" si="54"/>
        <v>#DIV/0!</v>
      </c>
      <c r="H498" s="79"/>
    </row>
    <row r="499" spans="1:8" s="82" customFormat="1" ht="12.75" customHeight="1" hidden="1">
      <c r="A499" s="47">
        <v>51</v>
      </c>
      <c r="B499" s="230" t="s">
        <v>31</v>
      </c>
      <c r="C499" s="113">
        <f t="shared" si="60"/>
        <v>0</v>
      </c>
      <c r="D499" s="113">
        <f t="shared" si="60"/>
        <v>0</v>
      </c>
      <c r="E499" s="249">
        <f t="shared" si="60"/>
        <v>0</v>
      </c>
      <c r="F499" s="228" t="e">
        <f t="shared" si="54"/>
        <v>#DIV/0!</v>
      </c>
      <c r="H499" s="79"/>
    </row>
    <row r="500" spans="1:8" s="82" customFormat="1" ht="25.5" customHeight="1" hidden="1">
      <c r="A500" s="47">
        <v>516</v>
      </c>
      <c r="B500" s="241" t="s">
        <v>144</v>
      </c>
      <c r="C500" s="113">
        <f t="shared" si="60"/>
        <v>0</v>
      </c>
      <c r="D500" s="113">
        <f t="shared" si="60"/>
        <v>0</v>
      </c>
      <c r="E500" s="249">
        <f t="shared" si="60"/>
        <v>0</v>
      </c>
      <c r="F500" s="228" t="e">
        <f t="shared" si="54"/>
        <v>#DIV/0!</v>
      </c>
      <c r="H500" s="79"/>
    </row>
    <row r="501" spans="1:8" s="82" customFormat="1" ht="12.75" customHeight="1" hidden="1">
      <c r="A501" s="54">
        <v>5163</v>
      </c>
      <c r="B501" s="242" t="s">
        <v>145</v>
      </c>
      <c r="C501" s="42">
        <v>0</v>
      </c>
      <c r="D501" s="42">
        <v>0</v>
      </c>
      <c r="E501" s="250">
        <v>0</v>
      </c>
      <c r="F501" s="219" t="e">
        <f t="shared" si="54"/>
        <v>#DIV/0!</v>
      </c>
      <c r="H501" s="79"/>
    </row>
    <row r="502" spans="1:8" ht="9" customHeight="1">
      <c r="A502" s="74"/>
      <c r="B502" s="233"/>
      <c r="C502" s="234"/>
      <c r="D502" s="234"/>
      <c r="E502" s="234"/>
      <c r="F502" s="235"/>
      <c r="H502" s="79"/>
    </row>
    <row r="503" spans="1:8" s="82" customFormat="1" ht="25.5" customHeight="1">
      <c r="A503" s="270" t="s">
        <v>111</v>
      </c>
      <c r="B503" s="39" t="s">
        <v>262</v>
      </c>
      <c r="C503" s="113">
        <f>C504</f>
        <v>3344000</v>
      </c>
      <c r="D503" s="113">
        <f>D504</f>
        <v>3344000</v>
      </c>
      <c r="E503" s="113">
        <f>E504</f>
        <v>1325933.94</v>
      </c>
      <c r="F503" s="214">
        <f t="shared" si="54"/>
        <v>39.65113456937799</v>
      </c>
      <c r="H503" s="79"/>
    </row>
    <row r="504" spans="1:8" s="82" customFormat="1" ht="12.75" customHeight="1" hidden="1">
      <c r="A504" s="56">
        <v>3</v>
      </c>
      <c r="B504" s="217" t="s">
        <v>40</v>
      </c>
      <c r="C504" s="113">
        <f>C505+C508+C512+C516</f>
        <v>3344000</v>
      </c>
      <c r="D504" s="113">
        <f>D505+D508+D512+D516</f>
        <v>3344000</v>
      </c>
      <c r="E504" s="113">
        <f>E505+E508+E512+E516</f>
        <v>1325933.94</v>
      </c>
      <c r="F504" s="214">
        <f t="shared" si="54"/>
        <v>39.65113456937799</v>
      </c>
      <c r="H504" s="79"/>
    </row>
    <row r="505" spans="1:8" s="82" customFormat="1" ht="12.75" customHeight="1">
      <c r="A505" s="56">
        <v>32</v>
      </c>
      <c r="B505" s="221" t="s">
        <v>4</v>
      </c>
      <c r="C505" s="113">
        <f aca="true" t="shared" si="61" ref="C505:E506">C506</f>
        <v>0</v>
      </c>
      <c r="D505" s="113">
        <f t="shared" si="61"/>
        <v>0</v>
      </c>
      <c r="E505" s="113">
        <f t="shared" si="61"/>
        <v>296770</v>
      </c>
      <c r="F505" s="228" t="s">
        <v>233</v>
      </c>
      <c r="H505" s="79"/>
    </row>
    <row r="506" spans="1:8" s="82" customFormat="1" ht="12.75" customHeight="1">
      <c r="A506" s="56">
        <v>323</v>
      </c>
      <c r="B506" s="217" t="s">
        <v>12</v>
      </c>
      <c r="C506" s="113">
        <f t="shared" si="61"/>
        <v>0</v>
      </c>
      <c r="D506" s="113">
        <f t="shared" si="61"/>
        <v>0</v>
      </c>
      <c r="E506" s="113">
        <f t="shared" si="61"/>
        <v>296770</v>
      </c>
      <c r="F506" s="228" t="s">
        <v>233</v>
      </c>
      <c r="H506" s="79"/>
    </row>
    <row r="507" spans="1:8" ht="12.75" customHeight="1">
      <c r="A507" s="54">
        <v>3233</v>
      </c>
      <c r="B507" s="183" t="s">
        <v>52</v>
      </c>
      <c r="C507" s="261">
        <v>0</v>
      </c>
      <c r="D507" s="261">
        <v>0</v>
      </c>
      <c r="E507" s="42">
        <v>296770</v>
      </c>
      <c r="F507" s="266" t="s">
        <v>233</v>
      </c>
      <c r="H507" s="79"/>
    </row>
    <row r="508" spans="1:8" s="82" customFormat="1" ht="12.75" customHeight="1">
      <c r="A508" s="47">
        <v>35</v>
      </c>
      <c r="B508" s="221" t="s">
        <v>17</v>
      </c>
      <c r="C508" s="113">
        <f>C509</f>
        <v>996000</v>
      </c>
      <c r="D508" s="113">
        <f>D509</f>
        <v>996000</v>
      </c>
      <c r="E508" s="113">
        <f>E509</f>
        <v>54682.14</v>
      </c>
      <c r="F508" s="214">
        <f t="shared" si="54"/>
        <v>5.4901746987951805</v>
      </c>
      <c r="H508" s="79"/>
    </row>
    <row r="509" spans="1:8" s="82" customFormat="1" ht="25.5" customHeight="1">
      <c r="A509" s="109">
        <v>352</v>
      </c>
      <c r="B509" s="246" t="s">
        <v>153</v>
      </c>
      <c r="C509" s="113">
        <f>C510+C511</f>
        <v>996000</v>
      </c>
      <c r="D509" s="113">
        <f>D510+D511</f>
        <v>996000</v>
      </c>
      <c r="E509" s="113">
        <f>E510+E511</f>
        <v>54682.14</v>
      </c>
      <c r="F509" s="214">
        <f t="shared" si="54"/>
        <v>5.4901746987951805</v>
      </c>
      <c r="H509" s="79"/>
    </row>
    <row r="510" spans="1:8" ht="12.75" customHeight="1">
      <c r="A510" s="54">
        <v>3522</v>
      </c>
      <c r="B510" s="38" t="s">
        <v>2</v>
      </c>
      <c r="C510" s="261">
        <v>996000</v>
      </c>
      <c r="D510" s="261">
        <v>996000</v>
      </c>
      <c r="E510" s="42">
        <v>51962.14</v>
      </c>
      <c r="F510" s="265">
        <f t="shared" si="54"/>
        <v>5.217082329317269</v>
      </c>
      <c r="H510" s="79"/>
    </row>
    <row r="511" spans="1:8" ht="12.75" customHeight="1">
      <c r="A511" s="54">
        <v>3523</v>
      </c>
      <c r="B511" s="38" t="s">
        <v>277</v>
      </c>
      <c r="C511" s="261">
        <v>0</v>
      </c>
      <c r="D511" s="261">
        <v>0</v>
      </c>
      <c r="E511" s="42">
        <v>2720</v>
      </c>
      <c r="F511" s="266" t="s">
        <v>233</v>
      </c>
      <c r="H511" s="79"/>
    </row>
    <row r="512" spans="1:8" s="82" customFormat="1" ht="12.75" customHeight="1">
      <c r="A512" s="47">
        <v>36</v>
      </c>
      <c r="B512" s="236" t="s">
        <v>254</v>
      </c>
      <c r="C512" s="113">
        <f>C513</f>
        <v>1514000</v>
      </c>
      <c r="D512" s="113">
        <f>D513</f>
        <v>1514000</v>
      </c>
      <c r="E512" s="113">
        <f>E513</f>
        <v>859801.36</v>
      </c>
      <c r="F512" s="214">
        <f t="shared" si="54"/>
        <v>56.790050198150595</v>
      </c>
      <c r="H512" s="79"/>
    </row>
    <row r="513" spans="1:8" s="82" customFormat="1" ht="12.75" customHeight="1">
      <c r="A513" s="47">
        <v>363</v>
      </c>
      <c r="B513" s="220" t="s">
        <v>139</v>
      </c>
      <c r="C513" s="113">
        <f>C514+C515</f>
        <v>1514000</v>
      </c>
      <c r="D513" s="113">
        <f>D514+D515</f>
        <v>1514000</v>
      </c>
      <c r="E513" s="113">
        <f>E514+E515</f>
        <v>859801.36</v>
      </c>
      <c r="F513" s="214">
        <f t="shared" si="54"/>
        <v>56.790050198150595</v>
      </c>
      <c r="H513" s="79"/>
    </row>
    <row r="514" spans="1:8" s="82" customFormat="1" ht="12.75" customHeight="1">
      <c r="A514" s="40">
        <v>3631</v>
      </c>
      <c r="B514" s="247" t="s">
        <v>196</v>
      </c>
      <c r="C514" s="261">
        <v>0</v>
      </c>
      <c r="D514" s="261">
        <v>0</v>
      </c>
      <c r="E514" s="42">
        <v>19831.36</v>
      </c>
      <c r="F514" s="266" t="s">
        <v>233</v>
      </c>
      <c r="H514" s="79"/>
    </row>
    <row r="515" spans="1:8" ht="12.75" customHeight="1">
      <c r="A515" s="54">
        <v>3632</v>
      </c>
      <c r="B515" s="38" t="s">
        <v>140</v>
      </c>
      <c r="C515" s="261">
        <v>1514000</v>
      </c>
      <c r="D515" s="261">
        <v>1514000</v>
      </c>
      <c r="E515" s="42">
        <v>839970</v>
      </c>
      <c r="F515" s="265">
        <f t="shared" si="54"/>
        <v>55.48018494055482</v>
      </c>
      <c r="H515" s="79"/>
    </row>
    <row r="516" spans="1:8" s="82" customFormat="1" ht="12.75" customHeight="1">
      <c r="A516" s="47">
        <v>38</v>
      </c>
      <c r="B516" s="227" t="s">
        <v>60</v>
      </c>
      <c r="C516" s="113">
        <f>C517+C519</f>
        <v>834000</v>
      </c>
      <c r="D516" s="113">
        <f>D517+D519</f>
        <v>834000</v>
      </c>
      <c r="E516" s="113">
        <f>E517+E519</f>
        <v>114680.44</v>
      </c>
      <c r="F516" s="214">
        <f t="shared" si="54"/>
        <v>13.750652278177458</v>
      </c>
      <c r="H516" s="79"/>
    </row>
    <row r="517" spans="1:8" s="82" customFormat="1" ht="12.75" customHeight="1">
      <c r="A517" s="47">
        <v>381</v>
      </c>
      <c r="B517" s="227" t="s">
        <v>39</v>
      </c>
      <c r="C517" s="113">
        <f>C518</f>
        <v>834000</v>
      </c>
      <c r="D517" s="113">
        <f>D518</f>
        <v>834000</v>
      </c>
      <c r="E517" s="113">
        <f>E518</f>
        <v>94745.7</v>
      </c>
      <c r="F517" s="214">
        <f t="shared" si="54"/>
        <v>11.360395683453236</v>
      </c>
      <c r="H517" s="79"/>
    </row>
    <row r="518" spans="1:8" ht="12.75" customHeight="1">
      <c r="A518" s="54">
        <v>3811</v>
      </c>
      <c r="B518" s="38" t="s">
        <v>20</v>
      </c>
      <c r="C518" s="261">
        <v>834000</v>
      </c>
      <c r="D518" s="261">
        <v>834000</v>
      </c>
      <c r="E518" s="42">
        <v>94745.7</v>
      </c>
      <c r="F518" s="265">
        <f t="shared" si="54"/>
        <v>11.360395683453236</v>
      </c>
      <c r="H518" s="79"/>
    </row>
    <row r="519" spans="1:8" ht="12.75" customHeight="1">
      <c r="A519" s="56">
        <v>382</v>
      </c>
      <c r="B519" s="194" t="s">
        <v>87</v>
      </c>
      <c r="C519" s="113">
        <f>C520</f>
        <v>0</v>
      </c>
      <c r="D519" s="113">
        <f>D520</f>
        <v>0</v>
      </c>
      <c r="E519" s="113">
        <f>E520</f>
        <v>19934.74</v>
      </c>
      <c r="F519" s="228" t="s">
        <v>233</v>
      </c>
      <c r="H519" s="79"/>
    </row>
    <row r="520" spans="1:8" ht="12.75" customHeight="1">
      <c r="A520" s="54">
        <v>3821</v>
      </c>
      <c r="B520" s="178" t="s">
        <v>128</v>
      </c>
      <c r="C520" s="261">
        <v>0</v>
      </c>
      <c r="D520" s="261">
        <v>0</v>
      </c>
      <c r="E520" s="42">
        <v>19934.74</v>
      </c>
      <c r="F520" s="266" t="s">
        <v>233</v>
      </c>
      <c r="H520" s="79"/>
    </row>
    <row r="521" spans="1:8" ht="9" customHeight="1">
      <c r="A521" s="54"/>
      <c r="B521" s="38"/>
      <c r="C521" s="42"/>
      <c r="D521" s="42"/>
      <c r="E521" s="42"/>
      <c r="F521" s="106"/>
      <c r="H521" s="79"/>
    </row>
    <row r="522" spans="1:8" s="82" customFormat="1" ht="24" customHeight="1">
      <c r="A522" s="270" t="s">
        <v>112</v>
      </c>
      <c r="B522" s="39" t="s">
        <v>127</v>
      </c>
      <c r="C522" s="113">
        <f>C523</f>
        <v>500000</v>
      </c>
      <c r="D522" s="113">
        <f>D523</f>
        <v>500000</v>
      </c>
      <c r="E522" s="113">
        <f>E523</f>
        <v>104889.28</v>
      </c>
      <c r="F522" s="214">
        <f aca="true" t="shared" si="62" ref="F522:F582">E522/D522*100</f>
        <v>20.977856</v>
      </c>
      <c r="H522" s="79"/>
    </row>
    <row r="523" spans="1:8" s="82" customFormat="1" ht="12.75" customHeight="1" hidden="1">
      <c r="A523" s="56">
        <v>3</v>
      </c>
      <c r="B523" s="217" t="s">
        <v>40</v>
      </c>
      <c r="C523" s="113">
        <f>C524+C527+C530</f>
        <v>500000</v>
      </c>
      <c r="D523" s="113">
        <f>D524+D527+D530</f>
        <v>500000</v>
      </c>
      <c r="E523" s="113">
        <f>E524+E527+E530</f>
        <v>104889.28</v>
      </c>
      <c r="F523" s="214">
        <f t="shared" si="62"/>
        <v>20.977856</v>
      </c>
      <c r="H523" s="79"/>
    </row>
    <row r="524" spans="1:8" s="82" customFormat="1" ht="12.75" customHeight="1">
      <c r="A524" s="56">
        <v>35</v>
      </c>
      <c r="B524" s="221" t="s">
        <v>17</v>
      </c>
      <c r="C524" s="113">
        <f aca="true" t="shared" si="63" ref="C524:E525">C525</f>
        <v>100000</v>
      </c>
      <c r="D524" s="113">
        <f t="shared" si="63"/>
        <v>100000</v>
      </c>
      <c r="E524" s="113">
        <f t="shared" si="63"/>
        <v>0</v>
      </c>
      <c r="F524" s="214">
        <f t="shared" si="62"/>
        <v>0</v>
      </c>
      <c r="H524" s="79"/>
    </row>
    <row r="525" spans="1:8" s="82" customFormat="1" ht="25.5">
      <c r="A525" s="270">
        <v>352</v>
      </c>
      <c r="B525" s="246" t="s">
        <v>153</v>
      </c>
      <c r="C525" s="113">
        <f t="shared" si="63"/>
        <v>100000</v>
      </c>
      <c r="D525" s="113">
        <f t="shared" si="63"/>
        <v>100000</v>
      </c>
      <c r="E525" s="113">
        <f t="shared" si="63"/>
        <v>0</v>
      </c>
      <c r="F525" s="214">
        <f t="shared" si="62"/>
        <v>0</v>
      </c>
      <c r="H525" s="79"/>
    </row>
    <row r="526" spans="1:8" ht="12.75" customHeight="1" hidden="1">
      <c r="A526" s="54">
        <v>3522</v>
      </c>
      <c r="B526" s="38" t="s">
        <v>2</v>
      </c>
      <c r="C526" s="261">
        <v>100000</v>
      </c>
      <c r="D526" s="261">
        <v>100000</v>
      </c>
      <c r="E526" s="42">
        <v>0</v>
      </c>
      <c r="F526" s="265">
        <f t="shared" si="62"/>
        <v>0</v>
      </c>
      <c r="H526" s="79"/>
    </row>
    <row r="527" spans="1:8" s="82" customFormat="1" ht="12.75" customHeight="1">
      <c r="A527" s="47">
        <v>36</v>
      </c>
      <c r="B527" s="236" t="s">
        <v>254</v>
      </c>
      <c r="C527" s="113">
        <f aca="true" t="shared" si="64" ref="C527:E528">C528</f>
        <v>100000</v>
      </c>
      <c r="D527" s="113">
        <f t="shared" si="64"/>
        <v>100000</v>
      </c>
      <c r="E527" s="113">
        <f t="shared" si="64"/>
        <v>0</v>
      </c>
      <c r="F527" s="214">
        <f t="shared" si="62"/>
        <v>0</v>
      </c>
      <c r="H527" s="79"/>
    </row>
    <row r="528" spans="1:8" s="82" customFormat="1" ht="12.75" customHeight="1">
      <c r="A528" s="47">
        <v>363</v>
      </c>
      <c r="B528" s="220" t="s">
        <v>139</v>
      </c>
      <c r="C528" s="113">
        <f t="shared" si="64"/>
        <v>100000</v>
      </c>
      <c r="D528" s="113">
        <f t="shared" si="64"/>
        <v>100000</v>
      </c>
      <c r="E528" s="113">
        <f t="shared" si="64"/>
        <v>0</v>
      </c>
      <c r="F528" s="214">
        <f t="shared" si="62"/>
        <v>0</v>
      </c>
      <c r="H528" s="79"/>
    </row>
    <row r="529" spans="1:8" ht="12.75" customHeight="1" hidden="1">
      <c r="A529" s="54">
        <v>3632</v>
      </c>
      <c r="B529" s="38" t="s">
        <v>140</v>
      </c>
      <c r="C529" s="261">
        <v>100000</v>
      </c>
      <c r="D529" s="261">
        <v>100000</v>
      </c>
      <c r="E529" s="42">
        <v>0</v>
      </c>
      <c r="F529" s="106">
        <f t="shared" si="62"/>
        <v>0</v>
      </c>
      <c r="H529" s="79"/>
    </row>
    <row r="530" spans="1:8" s="82" customFormat="1" ht="12.75" customHeight="1">
      <c r="A530" s="47">
        <v>38</v>
      </c>
      <c r="B530" s="227" t="s">
        <v>60</v>
      </c>
      <c r="C530" s="113">
        <f>C531+C533</f>
        <v>300000</v>
      </c>
      <c r="D530" s="113">
        <f>D531+D533</f>
        <v>300000</v>
      </c>
      <c r="E530" s="113">
        <f>E531+E533</f>
        <v>104889.28</v>
      </c>
      <c r="F530" s="214">
        <f t="shared" si="62"/>
        <v>34.96309333333333</v>
      </c>
      <c r="H530" s="79"/>
    </row>
    <row r="531" spans="1:8" s="82" customFormat="1" ht="12.75" customHeight="1">
      <c r="A531" s="47">
        <v>381</v>
      </c>
      <c r="B531" s="227" t="s">
        <v>39</v>
      </c>
      <c r="C531" s="113">
        <f>C532</f>
        <v>300000</v>
      </c>
      <c r="D531" s="113">
        <f>D532</f>
        <v>300000</v>
      </c>
      <c r="E531" s="113">
        <f>E532</f>
        <v>81389.17</v>
      </c>
      <c r="F531" s="214">
        <f t="shared" si="62"/>
        <v>27.129723333333335</v>
      </c>
      <c r="H531" s="79"/>
    </row>
    <row r="532" spans="1:8" ht="12.75" customHeight="1">
      <c r="A532" s="54">
        <v>3811</v>
      </c>
      <c r="B532" s="38" t="s">
        <v>20</v>
      </c>
      <c r="C532" s="261">
        <v>300000</v>
      </c>
      <c r="D532" s="261">
        <v>300000</v>
      </c>
      <c r="E532" s="42">
        <v>81389.17</v>
      </c>
      <c r="F532" s="265">
        <f t="shared" si="62"/>
        <v>27.129723333333335</v>
      </c>
      <c r="H532" s="79"/>
    </row>
    <row r="533" spans="1:8" ht="12.75" customHeight="1">
      <c r="A533" s="47">
        <v>382</v>
      </c>
      <c r="B533" s="227" t="s">
        <v>87</v>
      </c>
      <c r="C533" s="113">
        <f>C534</f>
        <v>0</v>
      </c>
      <c r="D533" s="113">
        <f>D534</f>
        <v>0</v>
      </c>
      <c r="E533" s="113">
        <f>E534</f>
        <v>23500.11</v>
      </c>
      <c r="F533" s="228" t="s">
        <v>233</v>
      </c>
      <c r="H533" s="79"/>
    </row>
    <row r="534" spans="1:8" ht="12.75" customHeight="1">
      <c r="A534" s="54">
        <v>3821</v>
      </c>
      <c r="B534" s="38" t="s">
        <v>128</v>
      </c>
      <c r="C534" s="261">
        <v>0</v>
      </c>
      <c r="D534" s="261">
        <v>0</v>
      </c>
      <c r="E534" s="42">
        <v>23500.11</v>
      </c>
      <c r="F534" s="266" t="s">
        <v>233</v>
      </c>
      <c r="H534" s="79"/>
    </row>
    <row r="535" spans="1:8" ht="9" customHeight="1">
      <c r="A535" s="54"/>
      <c r="B535" s="38"/>
      <c r="C535" s="42"/>
      <c r="D535" s="42"/>
      <c r="E535" s="42"/>
      <c r="F535" s="106"/>
      <c r="H535" s="79"/>
    </row>
    <row r="536" spans="1:8" ht="12.75" customHeight="1">
      <c r="A536" s="56" t="s">
        <v>218</v>
      </c>
      <c r="B536" s="39" t="s">
        <v>209</v>
      </c>
      <c r="C536" s="113">
        <f aca="true" t="shared" si="65" ref="C536:E539">C537</f>
        <v>30000000</v>
      </c>
      <c r="D536" s="113">
        <f t="shared" si="65"/>
        <v>30000000</v>
      </c>
      <c r="E536" s="113">
        <f t="shared" si="65"/>
        <v>0</v>
      </c>
      <c r="F536" s="214">
        <f t="shared" si="62"/>
        <v>0</v>
      </c>
      <c r="H536" s="79"/>
    </row>
    <row r="537" spans="1:8" ht="12.75" customHeight="1" hidden="1">
      <c r="A537" s="56">
        <v>3</v>
      </c>
      <c r="B537" s="217" t="s">
        <v>40</v>
      </c>
      <c r="C537" s="113">
        <f t="shared" si="65"/>
        <v>30000000</v>
      </c>
      <c r="D537" s="113">
        <f t="shared" si="65"/>
        <v>30000000</v>
      </c>
      <c r="E537" s="113">
        <f t="shared" si="65"/>
        <v>0</v>
      </c>
      <c r="F537" s="214">
        <f t="shared" si="62"/>
        <v>0</v>
      </c>
      <c r="H537" s="79"/>
    </row>
    <row r="538" spans="1:8" ht="12.75" customHeight="1">
      <c r="A538" s="47">
        <v>36</v>
      </c>
      <c r="B538" s="236" t="s">
        <v>254</v>
      </c>
      <c r="C538" s="113">
        <f t="shared" si="65"/>
        <v>30000000</v>
      </c>
      <c r="D538" s="113">
        <f t="shared" si="65"/>
        <v>30000000</v>
      </c>
      <c r="E538" s="113">
        <f t="shared" si="65"/>
        <v>0</v>
      </c>
      <c r="F538" s="214">
        <f t="shared" si="62"/>
        <v>0</v>
      </c>
      <c r="H538" s="79"/>
    </row>
    <row r="539" spans="1:8" ht="12.75" customHeight="1">
      <c r="A539" s="47">
        <v>363</v>
      </c>
      <c r="B539" s="220" t="s">
        <v>139</v>
      </c>
      <c r="C539" s="113">
        <f t="shared" si="65"/>
        <v>30000000</v>
      </c>
      <c r="D539" s="113">
        <f t="shared" si="65"/>
        <v>30000000</v>
      </c>
      <c r="E539" s="113">
        <f t="shared" si="65"/>
        <v>0</v>
      </c>
      <c r="F539" s="214">
        <f t="shared" si="62"/>
        <v>0</v>
      </c>
      <c r="H539" s="79"/>
    </row>
    <row r="540" spans="1:8" ht="12.75" customHeight="1" hidden="1">
      <c r="A540" s="54">
        <v>3632</v>
      </c>
      <c r="B540" s="38" t="s">
        <v>140</v>
      </c>
      <c r="C540" s="261">
        <v>30000000</v>
      </c>
      <c r="D540" s="261">
        <v>30000000</v>
      </c>
      <c r="E540" s="42">
        <v>0</v>
      </c>
      <c r="F540" s="265">
        <f t="shared" si="62"/>
        <v>0</v>
      </c>
      <c r="H540" s="79"/>
    </row>
    <row r="541" spans="1:8" ht="9" customHeight="1">
      <c r="A541" s="54"/>
      <c r="B541" s="38"/>
      <c r="C541" s="42"/>
      <c r="D541" s="42"/>
      <c r="E541" s="42"/>
      <c r="F541" s="106"/>
      <c r="H541" s="79"/>
    </row>
    <row r="542" spans="1:8" ht="12.75" customHeight="1">
      <c r="A542" s="56" t="s">
        <v>219</v>
      </c>
      <c r="B542" s="39" t="s">
        <v>210</v>
      </c>
      <c r="C542" s="113">
        <f aca="true" t="shared" si="66" ref="C542:E545">C543</f>
        <v>69100000</v>
      </c>
      <c r="D542" s="113">
        <f t="shared" si="66"/>
        <v>69100000</v>
      </c>
      <c r="E542" s="113">
        <f t="shared" si="66"/>
        <v>946143.77</v>
      </c>
      <c r="F542" s="214">
        <f t="shared" si="62"/>
        <v>1.3692384515195368</v>
      </c>
      <c r="H542" s="79"/>
    </row>
    <row r="543" spans="1:8" ht="12.75" customHeight="1" hidden="1">
      <c r="A543" s="56">
        <v>3</v>
      </c>
      <c r="B543" s="217" t="s">
        <v>40</v>
      </c>
      <c r="C543" s="113">
        <f t="shared" si="66"/>
        <v>69100000</v>
      </c>
      <c r="D543" s="113">
        <f t="shared" si="66"/>
        <v>69100000</v>
      </c>
      <c r="E543" s="113">
        <f t="shared" si="66"/>
        <v>946143.77</v>
      </c>
      <c r="F543" s="214">
        <f t="shared" si="62"/>
        <v>1.3692384515195368</v>
      </c>
      <c r="H543" s="79"/>
    </row>
    <row r="544" spans="1:8" ht="12.75" customHeight="1">
      <c r="A544" s="47">
        <v>38</v>
      </c>
      <c r="B544" s="227" t="s">
        <v>60</v>
      </c>
      <c r="C544" s="113">
        <f t="shared" si="66"/>
        <v>69100000</v>
      </c>
      <c r="D544" s="113">
        <f t="shared" si="66"/>
        <v>69100000</v>
      </c>
      <c r="E544" s="113">
        <f t="shared" si="66"/>
        <v>946143.77</v>
      </c>
      <c r="F544" s="214">
        <f t="shared" si="62"/>
        <v>1.3692384515195368</v>
      </c>
      <c r="H544" s="79"/>
    </row>
    <row r="545" spans="1:8" ht="12.75" customHeight="1">
      <c r="A545" s="47">
        <v>382</v>
      </c>
      <c r="B545" s="227" t="s">
        <v>87</v>
      </c>
      <c r="C545" s="113">
        <f t="shared" si="66"/>
        <v>69100000</v>
      </c>
      <c r="D545" s="113">
        <f t="shared" si="66"/>
        <v>69100000</v>
      </c>
      <c r="E545" s="113">
        <f t="shared" si="66"/>
        <v>946143.77</v>
      </c>
      <c r="F545" s="214">
        <f t="shared" si="62"/>
        <v>1.3692384515195368</v>
      </c>
      <c r="H545" s="79"/>
    </row>
    <row r="546" spans="1:8" ht="12.75" customHeight="1">
      <c r="A546" s="54">
        <v>3822</v>
      </c>
      <c r="B546" s="38" t="s">
        <v>86</v>
      </c>
      <c r="C546" s="261">
        <v>69100000</v>
      </c>
      <c r="D546" s="261">
        <v>69100000</v>
      </c>
      <c r="E546" s="42">
        <v>946143.77</v>
      </c>
      <c r="F546" s="265">
        <f t="shared" si="62"/>
        <v>1.3692384515195368</v>
      </c>
      <c r="H546" s="79"/>
    </row>
    <row r="547" spans="1:8" ht="9.75" customHeight="1">
      <c r="A547" s="54"/>
      <c r="B547" s="38"/>
      <c r="C547" s="42"/>
      <c r="D547" s="42"/>
      <c r="E547" s="42"/>
      <c r="F547" s="106"/>
      <c r="H547" s="79"/>
    </row>
    <row r="548" spans="1:8" ht="39" customHeight="1">
      <c r="A548" s="270" t="s">
        <v>220</v>
      </c>
      <c r="B548" s="39" t="s">
        <v>211</v>
      </c>
      <c r="C548" s="113">
        <f aca="true" t="shared" si="67" ref="C548:E550">C549</f>
        <v>2500000</v>
      </c>
      <c r="D548" s="113">
        <f t="shared" si="67"/>
        <v>2500000</v>
      </c>
      <c r="E548" s="113">
        <f t="shared" si="67"/>
        <v>758773.32</v>
      </c>
      <c r="F548" s="214">
        <f t="shared" si="62"/>
        <v>30.350932799999995</v>
      </c>
      <c r="H548" s="79"/>
    </row>
    <row r="549" spans="1:8" ht="12.75" customHeight="1" hidden="1">
      <c r="A549" s="56">
        <v>3</v>
      </c>
      <c r="B549" s="217" t="s">
        <v>40</v>
      </c>
      <c r="C549" s="113">
        <f t="shared" si="67"/>
        <v>2500000</v>
      </c>
      <c r="D549" s="113">
        <f t="shared" si="67"/>
        <v>2500000</v>
      </c>
      <c r="E549" s="113">
        <f t="shared" si="67"/>
        <v>758773.32</v>
      </c>
      <c r="F549" s="214">
        <f t="shared" si="62"/>
        <v>30.350932799999995</v>
      </c>
      <c r="H549" s="79"/>
    </row>
    <row r="550" spans="1:8" ht="12.75" customHeight="1">
      <c r="A550" s="47">
        <v>36</v>
      </c>
      <c r="B550" s="236" t="s">
        <v>254</v>
      </c>
      <c r="C550" s="113">
        <f t="shared" si="67"/>
        <v>2500000</v>
      </c>
      <c r="D550" s="113">
        <f t="shared" si="67"/>
        <v>2500000</v>
      </c>
      <c r="E550" s="113">
        <f t="shared" si="67"/>
        <v>758773.32</v>
      </c>
      <c r="F550" s="214">
        <f t="shared" si="62"/>
        <v>30.350932799999995</v>
      </c>
      <c r="H550" s="79"/>
    </row>
    <row r="551" spans="1:8" ht="12.75" customHeight="1">
      <c r="A551" s="47">
        <v>363</v>
      </c>
      <c r="B551" s="220" t="s">
        <v>139</v>
      </c>
      <c r="C551" s="113">
        <f>C552+C553</f>
        <v>2500000</v>
      </c>
      <c r="D551" s="113">
        <f>D552+D553</f>
        <v>2500000</v>
      </c>
      <c r="E551" s="113">
        <f>E552+E553</f>
        <v>758773.32</v>
      </c>
      <c r="F551" s="214">
        <f t="shared" si="62"/>
        <v>30.350932799999995</v>
      </c>
      <c r="H551" s="79"/>
    </row>
    <row r="552" spans="1:8" ht="12.75" customHeight="1" hidden="1">
      <c r="A552" s="40">
        <v>3631</v>
      </c>
      <c r="B552" s="247" t="s">
        <v>196</v>
      </c>
      <c r="C552" s="42">
        <v>0</v>
      </c>
      <c r="D552" s="42">
        <v>0</v>
      </c>
      <c r="E552" s="42">
        <v>0</v>
      </c>
      <c r="F552" s="106" t="e">
        <f t="shared" si="62"/>
        <v>#DIV/0!</v>
      </c>
      <c r="H552" s="79"/>
    </row>
    <row r="553" spans="1:8" ht="12.75" customHeight="1">
      <c r="A553" s="54">
        <v>3632</v>
      </c>
      <c r="B553" s="38" t="s">
        <v>140</v>
      </c>
      <c r="C553" s="261">
        <v>2500000</v>
      </c>
      <c r="D553" s="261">
        <v>2500000</v>
      </c>
      <c r="E553" s="42">
        <v>758773.32</v>
      </c>
      <c r="F553" s="265">
        <f t="shared" si="62"/>
        <v>30.350932799999995</v>
      </c>
      <c r="H553" s="79"/>
    </row>
    <row r="554" spans="1:8" ht="12" customHeight="1">
      <c r="A554" s="54"/>
      <c r="B554" s="38"/>
      <c r="C554" s="42"/>
      <c r="D554" s="42"/>
      <c r="E554" s="42"/>
      <c r="F554" s="106"/>
      <c r="H554" s="79"/>
    </row>
    <row r="555" spans="1:8" ht="39" customHeight="1">
      <c r="A555" s="270" t="s">
        <v>221</v>
      </c>
      <c r="B555" s="39" t="s">
        <v>293</v>
      </c>
      <c r="C555" s="113">
        <f aca="true" t="shared" si="68" ref="C555:E558">C556</f>
        <v>11500000</v>
      </c>
      <c r="D555" s="113">
        <f t="shared" si="68"/>
        <v>11500000</v>
      </c>
      <c r="E555" s="113">
        <f t="shared" si="68"/>
        <v>3785676.23</v>
      </c>
      <c r="F555" s="214">
        <f t="shared" si="62"/>
        <v>32.918923739130435</v>
      </c>
      <c r="H555" s="79"/>
    </row>
    <row r="556" spans="1:8" ht="12.75" customHeight="1" hidden="1">
      <c r="A556" s="56">
        <v>3</v>
      </c>
      <c r="B556" s="217" t="s">
        <v>40</v>
      </c>
      <c r="C556" s="113">
        <f t="shared" si="68"/>
        <v>11500000</v>
      </c>
      <c r="D556" s="113">
        <f t="shared" si="68"/>
        <v>11500000</v>
      </c>
      <c r="E556" s="113">
        <f t="shared" si="68"/>
        <v>3785676.23</v>
      </c>
      <c r="F556" s="214">
        <f t="shared" si="62"/>
        <v>32.918923739130435</v>
      </c>
      <c r="H556" s="79"/>
    </row>
    <row r="557" spans="1:8" ht="12.75" customHeight="1">
      <c r="A557" s="47">
        <v>38</v>
      </c>
      <c r="B557" s="227" t="s">
        <v>60</v>
      </c>
      <c r="C557" s="113">
        <f>C558+C560</f>
        <v>11500000</v>
      </c>
      <c r="D557" s="113">
        <f>D558+D560</f>
        <v>11500000</v>
      </c>
      <c r="E557" s="113">
        <f>E558+E560</f>
        <v>3785676.23</v>
      </c>
      <c r="F557" s="214">
        <f t="shared" si="62"/>
        <v>32.918923739130435</v>
      </c>
      <c r="H557" s="79"/>
    </row>
    <row r="558" spans="1:8" ht="12.75" customHeight="1">
      <c r="A558" s="47">
        <v>382</v>
      </c>
      <c r="B558" s="227" t="s">
        <v>87</v>
      </c>
      <c r="C558" s="113">
        <f t="shared" si="68"/>
        <v>11500000</v>
      </c>
      <c r="D558" s="113">
        <f t="shared" si="68"/>
        <v>11500000</v>
      </c>
      <c r="E558" s="113">
        <f t="shared" si="68"/>
        <v>3777926.23</v>
      </c>
      <c r="F558" s="214">
        <f t="shared" si="62"/>
        <v>32.85153243478261</v>
      </c>
      <c r="H558" s="79"/>
    </row>
    <row r="559" spans="1:8" ht="12.75" customHeight="1">
      <c r="A559" s="54">
        <v>3822</v>
      </c>
      <c r="B559" s="38" t="s">
        <v>86</v>
      </c>
      <c r="C559" s="261">
        <v>11500000</v>
      </c>
      <c r="D559" s="261">
        <v>11500000</v>
      </c>
      <c r="E559" s="42">
        <v>3777926.23</v>
      </c>
      <c r="F559" s="265">
        <f t="shared" si="62"/>
        <v>32.85153243478261</v>
      </c>
      <c r="H559" s="79"/>
    </row>
    <row r="560" spans="1:8" ht="12.75" customHeight="1">
      <c r="A560" s="56">
        <v>386</v>
      </c>
      <c r="B560" s="37" t="s">
        <v>279</v>
      </c>
      <c r="C560" s="113">
        <f>C561</f>
        <v>0</v>
      </c>
      <c r="D560" s="113">
        <f>D561</f>
        <v>0</v>
      </c>
      <c r="E560" s="113">
        <f>E561</f>
        <v>7750</v>
      </c>
      <c r="F560" s="228" t="s">
        <v>233</v>
      </c>
      <c r="H560" s="79"/>
    </row>
    <row r="561" spans="1:8" ht="12.75" customHeight="1">
      <c r="A561" s="54">
        <v>3861</v>
      </c>
      <c r="B561" s="38" t="s">
        <v>278</v>
      </c>
      <c r="C561" s="261">
        <v>0</v>
      </c>
      <c r="D561" s="261">
        <v>0</v>
      </c>
      <c r="E561" s="42">
        <v>7750</v>
      </c>
      <c r="F561" s="266" t="s">
        <v>233</v>
      </c>
      <c r="H561" s="79"/>
    </row>
    <row r="562" spans="1:8" ht="12.75" customHeight="1">
      <c r="A562" s="54"/>
      <c r="B562" s="38"/>
      <c r="C562" s="42"/>
      <c r="D562" s="42"/>
      <c r="E562" s="42"/>
      <c r="F562" s="106"/>
      <c r="H562" s="79"/>
    </row>
    <row r="563" spans="1:8" ht="12.75" customHeight="1">
      <c r="A563" s="56" t="s">
        <v>260</v>
      </c>
      <c r="B563" s="39" t="s">
        <v>243</v>
      </c>
      <c r="C563" s="113">
        <f aca="true" t="shared" si="69" ref="C563:E566">C564</f>
        <v>71000000</v>
      </c>
      <c r="D563" s="113">
        <f t="shared" si="69"/>
        <v>71000000</v>
      </c>
      <c r="E563" s="113">
        <f t="shared" si="69"/>
        <v>33273224.21</v>
      </c>
      <c r="F563" s="214">
        <f t="shared" si="62"/>
        <v>46.86369607042254</v>
      </c>
      <c r="H563" s="79"/>
    </row>
    <row r="564" spans="1:8" ht="12.75" customHeight="1" hidden="1">
      <c r="A564" s="56">
        <v>3</v>
      </c>
      <c r="B564" s="217" t="s">
        <v>40</v>
      </c>
      <c r="C564" s="113">
        <f t="shared" si="69"/>
        <v>71000000</v>
      </c>
      <c r="D564" s="113">
        <f t="shared" si="69"/>
        <v>71000000</v>
      </c>
      <c r="E564" s="113">
        <f t="shared" si="69"/>
        <v>33273224.21</v>
      </c>
      <c r="F564" s="214">
        <f t="shared" si="62"/>
        <v>46.86369607042254</v>
      </c>
      <c r="H564" s="79"/>
    </row>
    <row r="565" spans="1:8" ht="12.75" customHeight="1">
      <c r="A565" s="47">
        <v>36</v>
      </c>
      <c r="B565" s="236" t="s">
        <v>254</v>
      </c>
      <c r="C565" s="113">
        <f t="shared" si="69"/>
        <v>71000000</v>
      </c>
      <c r="D565" s="113">
        <f t="shared" si="69"/>
        <v>71000000</v>
      </c>
      <c r="E565" s="113">
        <f t="shared" si="69"/>
        <v>33273224.21</v>
      </c>
      <c r="F565" s="214">
        <f t="shared" si="62"/>
        <v>46.86369607042254</v>
      </c>
      <c r="H565" s="79"/>
    </row>
    <row r="566" spans="1:8" ht="12.75" customHeight="1">
      <c r="A566" s="47">
        <v>363</v>
      </c>
      <c r="B566" s="220" t="s">
        <v>139</v>
      </c>
      <c r="C566" s="113">
        <f t="shared" si="69"/>
        <v>71000000</v>
      </c>
      <c r="D566" s="113">
        <f t="shared" si="69"/>
        <v>71000000</v>
      </c>
      <c r="E566" s="113">
        <f t="shared" si="69"/>
        <v>33273224.21</v>
      </c>
      <c r="F566" s="214">
        <f t="shared" si="62"/>
        <v>46.86369607042254</v>
      </c>
      <c r="H566" s="79"/>
    </row>
    <row r="567" spans="1:8" ht="12.75" customHeight="1">
      <c r="A567" s="54">
        <v>3632</v>
      </c>
      <c r="B567" s="38" t="s">
        <v>140</v>
      </c>
      <c r="C567" s="261">
        <v>71000000</v>
      </c>
      <c r="D567" s="261">
        <v>71000000</v>
      </c>
      <c r="E567" s="42">
        <v>33273224.21</v>
      </c>
      <c r="F567" s="265">
        <f t="shared" si="62"/>
        <v>46.86369607042254</v>
      </c>
      <c r="H567" s="79"/>
    </row>
    <row r="568" spans="1:8" ht="12.75" customHeight="1">
      <c r="A568" s="54"/>
      <c r="B568" s="38"/>
      <c r="C568" s="42"/>
      <c r="D568" s="42"/>
      <c r="E568" s="42"/>
      <c r="F568" s="106"/>
      <c r="H568" s="79"/>
    </row>
    <row r="569" spans="1:8" s="82" customFormat="1" ht="25.5" customHeight="1" hidden="1">
      <c r="A569" s="56" t="s">
        <v>186</v>
      </c>
      <c r="B569" s="39" t="s">
        <v>175</v>
      </c>
      <c r="C569" s="113">
        <f>C570</f>
        <v>0</v>
      </c>
      <c r="D569" s="113">
        <f>D570</f>
        <v>0</v>
      </c>
      <c r="E569" s="113">
        <f>E570</f>
        <v>0</v>
      </c>
      <c r="F569" s="214" t="e">
        <f t="shared" si="62"/>
        <v>#DIV/0!</v>
      </c>
      <c r="H569" s="79"/>
    </row>
    <row r="570" spans="1:8" s="82" customFormat="1" ht="12.75" customHeight="1" hidden="1">
      <c r="A570" s="56">
        <v>3</v>
      </c>
      <c r="B570" s="217" t="s">
        <v>40</v>
      </c>
      <c r="C570" s="113">
        <f>C571+C574+C577</f>
        <v>0</v>
      </c>
      <c r="D570" s="113">
        <f>D571+D574+D577</f>
        <v>0</v>
      </c>
      <c r="E570" s="113">
        <f>E571+E574+E577</f>
        <v>0</v>
      </c>
      <c r="F570" s="214" t="e">
        <f t="shared" si="62"/>
        <v>#DIV/0!</v>
      </c>
      <c r="H570" s="79"/>
    </row>
    <row r="571" spans="1:8" s="82" customFormat="1" ht="12.75" customHeight="1" hidden="1">
      <c r="A571" s="47">
        <v>35</v>
      </c>
      <c r="B571" s="221" t="s">
        <v>17</v>
      </c>
      <c r="C571" s="113">
        <f aca="true" t="shared" si="70" ref="C571:E572">C572</f>
        <v>0</v>
      </c>
      <c r="D571" s="113">
        <f t="shared" si="70"/>
        <v>0</v>
      </c>
      <c r="E571" s="113">
        <f t="shared" si="70"/>
        <v>0</v>
      </c>
      <c r="F571" s="214" t="e">
        <f t="shared" si="62"/>
        <v>#DIV/0!</v>
      </c>
      <c r="H571" s="79"/>
    </row>
    <row r="572" spans="1:8" s="82" customFormat="1" ht="25.5" customHeight="1" hidden="1">
      <c r="A572" s="47">
        <v>352</v>
      </c>
      <c r="B572" s="246" t="s">
        <v>153</v>
      </c>
      <c r="C572" s="113">
        <f t="shared" si="70"/>
        <v>0</v>
      </c>
      <c r="D572" s="113">
        <f t="shared" si="70"/>
        <v>0</v>
      </c>
      <c r="E572" s="113">
        <f t="shared" si="70"/>
        <v>0</v>
      </c>
      <c r="F572" s="214" t="e">
        <f t="shared" si="62"/>
        <v>#DIV/0!</v>
      </c>
      <c r="H572" s="79"/>
    </row>
    <row r="573" spans="1:8" s="82" customFormat="1" ht="12.75" customHeight="1" hidden="1">
      <c r="A573" s="54">
        <v>3522</v>
      </c>
      <c r="B573" s="38" t="s">
        <v>2</v>
      </c>
      <c r="C573" s="42">
        <v>0</v>
      </c>
      <c r="D573" s="42">
        <v>0</v>
      </c>
      <c r="E573" s="42">
        <v>0</v>
      </c>
      <c r="F573" s="106" t="e">
        <f t="shared" si="62"/>
        <v>#DIV/0!</v>
      </c>
      <c r="H573" s="79"/>
    </row>
    <row r="574" spans="1:8" s="82" customFormat="1" ht="12.75" customHeight="1" hidden="1">
      <c r="A574" s="47">
        <v>36</v>
      </c>
      <c r="B574" s="236" t="s">
        <v>254</v>
      </c>
      <c r="C574" s="113">
        <f aca="true" t="shared" si="71" ref="C574:E575">C575</f>
        <v>0</v>
      </c>
      <c r="D574" s="113">
        <f t="shared" si="71"/>
        <v>0</v>
      </c>
      <c r="E574" s="113">
        <f t="shared" si="71"/>
        <v>0</v>
      </c>
      <c r="F574" s="214" t="e">
        <f t="shared" si="62"/>
        <v>#DIV/0!</v>
      </c>
      <c r="H574" s="79"/>
    </row>
    <row r="575" spans="1:8" s="82" customFormat="1" ht="12.75" customHeight="1" hidden="1">
      <c r="A575" s="47">
        <v>363</v>
      </c>
      <c r="B575" s="220" t="s">
        <v>139</v>
      </c>
      <c r="C575" s="113">
        <f t="shared" si="71"/>
        <v>0</v>
      </c>
      <c r="D575" s="113">
        <f t="shared" si="71"/>
        <v>0</v>
      </c>
      <c r="E575" s="113">
        <f t="shared" si="71"/>
        <v>0</v>
      </c>
      <c r="F575" s="214" t="e">
        <f t="shared" si="62"/>
        <v>#DIV/0!</v>
      </c>
      <c r="H575" s="79"/>
    </row>
    <row r="576" spans="1:8" ht="12.75" customHeight="1" hidden="1">
      <c r="A576" s="54">
        <v>3632</v>
      </c>
      <c r="B576" s="38" t="s">
        <v>140</v>
      </c>
      <c r="C576" s="42">
        <v>0</v>
      </c>
      <c r="D576" s="42">
        <v>0</v>
      </c>
      <c r="E576" s="42">
        <v>0</v>
      </c>
      <c r="F576" s="106" t="e">
        <f t="shared" si="62"/>
        <v>#DIV/0!</v>
      </c>
      <c r="H576" s="79"/>
    </row>
    <row r="577" spans="1:8" ht="12.75" customHeight="1" hidden="1">
      <c r="A577" s="47">
        <v>38</v>
      </c>
      <c r="B577" s="227" t="s">
        <v>60</v>
      </c>
      <c r="C577" s="113">
        <f aca="true" t="shared" si="72" ref="C577:E578">C578</f>
        <v>0</v>
      </c>
      <c r="D577" s="113">
        <f t="shared" si="72"/>
        <v>0</v>
      </c>
      <c r="E577" s="113">
        <f t="shared" si="72"/>
        <v>0</v>
      </c>
      <c r="F577" s="214" t="e">
        <f t="shared" si="62"/>
        <v>#DIV/0!</v>
      </c>
      <c r="H577" s="79"/>
    </row>
    <row r="578" spans="1:8" ht="12.75" customHeight="1" hidden="1">
      <c r="A578" s="47">
        <v>381</v>
      </c>
      <c r="B578" s="227" t="s">
        <v>39</v>
      </c>
      <c r="C578" s="113">
        <f t="shared" si="72"/>
        <v>0</v>
      </c>
      <c r="D578" s="113">
        <f t="shared" si="72"/>
        <v>0</v>
      </c>
      <c r="E578" s="113">
        <f t="shared" si="72"/>
        <v>0</v>
      </c>
      <c r="F578" s="214" t="e">
        <f t="shared" si="62"/>
        <v>#DIV/0!</v>
      </c>
      <c r="H578" s="79"/>
    </row>
    <row r="579" spans="1:8" ht="12.75" customHeight="1" hidden="1">
      <c r="A579" s="54">
        <v>3811</v>
      </c>
      <c r="B579" s="38" t="s">
        <v>20</v>
      </c>
      <c r="C579" s="42">
        <v>0</v>
      </c>
      <c r="D579" s="42">
        <v>0</v>
      </c>
      <c r="E579" s="42">
        <v>0</v>
      </c>
      <c r="F579" s="106" t="e">
        <f t="shared" si="62"/>
        <v>#DIV/0!</v>
      </c>
      <c r="H579" s="79"/>
    </row>
    <row r="580" spans="1:8" ht="12.75" customHeight="1" hidden="1">
      <c r="A580" s="54" t="s">
        <v>208</v>
      </c>
      <c r="B580" s="38"/>
      <c r="C580" s="42"/>
      <c r="D580" s="42"/>
      <c r="E580" s="42"/>
      <c r="F580" s="106" t="e">
        <f t="shared" si="62"/>
        <v>#DIV/0!</v>
      </c>
      <c r="H580" s="79"/>
    </row>
    <row r="581" spans="1:8" s="82" customFormat="1" ht="12.75" customHeight="1">
      <c r="A581" s="56" t="s">
        <v>187</v>
      </c>
      <c r="B581" s="39" t="s">
        <v>257</v>
      </c>
      <c r="C581" s="113">
        <f aca="true" t="shared" si="73" ref="C581:E583">C582</f>
        <v>4000000</v>
      </c>
      <c r="D581" s="113">
        <f t="shared" si="73"/>
        <v>4000000</v>
      </c>
      <c r="E581" s="113">
        <f t="shared" si="73"/>
        <v>122500</v>
      </c>
      <c r="F581" s="214">
        <f t="shared" si="62"/>
        <v>3.0625</v>
      </c>
      <c r="H581" s="79"/>
    </row>
    <row r="582" spans="1:8" s="82" customFormat="1" ht="12.75" customHeight="1" hidden="1">
      <c r="A582" s="56">
        <v>3</v>
      </c>
      <c r="B582" s="217" t="s">
        <v>40</v>
      </c>
      <c r="C582" s="113">
        <f>C583+C587</f>
        <v>4000000</v>
      </c>
      <c r="D582" s="113">
        <f>D583+D587</f>
        <v>4000000</v>
      </c>
      <c r="E582" s="113">
        <f>E583+E587</f>
        <v>122500</v>
      </c>
      <c r="F582" s="214">
        <f t="shared" si="62"/>
        <v>3.0625</v>
      </c>
      <c r="H582" s="79"/>
    </row>
    <row r="583" spans="1:8" s="82" customFormat="1" ht="12.75" customHeight="1">
      <c r="A583" s="56">
        <v>32</v>
      </c>
      <c r="B583" s="221" t="s">
        <v>4</v>
      </c>
      <c r="C583" s="113">
        <f t="shared" si="73"/>
        <v>500000</v>
      </c>
      <c r="D583" s="113">
        <f t="shared" si="73"/>
        <v>500000</v>
      </c>
      <c r="E583" s="113">
        <f t="shared" si="73"/>
        <v>0</v>
      </c>
      <c r="F583" s="214">
        <f aca="true" t="shared" si="74" ref="F583:F631">E583/D583*100</f>
        <v>0</v>
      </c>
      <c r="H583" s="79"/>
    </row>
    <row r="584" spans="1:8" s="82" customFormat="1" ht="12.75" customHeight="1">
      <c r="A584" s="47">
        <v>323</v>
      </c>
      <c r="B584" s="217" t="s">
        <v>12</v>
      </c>
      <c r="C584" s="113">
        <f>C585+C586</f>
        <v>500000</v>
      </c>
      <c r="D584" s="113">
        <f>D585+D586</f>
        <v>500000</v>
      </c>
      <c r="E584" s="113">
        <f>E585+E586</f>
        <v>0</v>
      </c>
      <c r="F584" s="214">
        <f t="shared" si="74"/>
        <v>0</v>
      </c>
      <c r="H584" s="79"/>
    </row>
    <row r="585" spans="1:8" ht="12.75" customHeight="1" hidden="1">
      <c r="A585" s="54">
        <v>3237</v>
      </c>
      <c r="B585" s="223" t="s">
        <v>14</v>
      </c>
      <c r="C585" s="261">
        <v>500000</v>
      </c>
      <c r="D585" s="261">
        <v>500000</v>
      </c>
      <c r="E585" s="42">
        <v>0</v>
      </c>
      <c r="F585" s="265">
        <f t="shared" si="74"/>
        <v>0</v>
      </c>
      <c r="H585" s="79"/>
    </row>
    <row r="586" spans="1:8" ht="12.75" customHeight="1" hidden="1">
      <c r="A586" s="54">
        <v>3238</v>
      </c>
      <c r="B586" s="224" t="s">
        <v>15</v>
      </c>
      <c r="C586" s="42">
        <v>0</v>
      </c>
      <c r="D586" s="42">
        <v>0</v>
      </c>
      <c r="E586" s="42">
        <v>0</v>
      </c>
      <c r="F586" s="106" t="e">
        <f t="shared" si="74"/>
        <v>#DIV/0!</v>
      </c>
      <c r="H586" s="79"/>
    </row>
    <row r="587" spans="1:8" ht="12.75" customHeight="1">
      <c r="A587" s="47">
        <v>36</v>
      </c>
      <c r="B587" s="236" t="s">
        <v>254</v>
      </c>
      <c r="C587" s="113">
        <f>C588</f>
        <v>3500000</v>
      </c>
      <c r="D587" s="113">
        <f>D588</f>
        <v>3500000</v>
      </c>
      <c r="E587" s="113">
        <f>E588</f>
        <v>122500</v>
      </c>
      <c r="F587" s="214">
        <f t="shared" si="74"/>
        <v>3.5000000000000004</v>
      </c>
      <c r="H587" s="79"/>
    </row>
    <row r="588" spans="1:8" ht="12.75" customHeight="1">
      <c r="A588" s="47">
        <v>363</v>
      </c>
      <c r="B588" s="220" t="s">
        <v>139</v>
      </c>
      <c r="C588" s="113">
        <f>-C589+C590</f>
        <v>3500000</v>
      </c>
      <c r="D588" s="113">
        <f>-D589+D590</f>
        <v>3500000</v>
      </c>
      <c r="E588" s="113">
        <f>E589+E590</f>
        <v>122500</v>
      </c>
      <c r="F588" s="214">
        <f t="shared" si="74"/>
        <v>3.5000000000000004</v>
      </c>
      <c r="H588" s="79"/>
    </row>
    <row r="589" spans="1:8" ht="12.75" customHeight="1">
      <c r="A589" s="40">
        <v>3631</v>
      </c>
      <c r="B589" s="38" t="s">
        <v>196</v>
      </c>
      <c r="C589" s="261">
        <v>0</v>
      </c>
      <c r="D589" s="261">
        <v>0</v>
      </c>
      <c r="E589" s="42">
        <v>122500</v>
      </c>
      <c r="F589" s="266" t="s">
        <v>233</v>
      </c>
      <c r="H589" s="79"/>
    </row>
    <row r="590" spans="1:8" ht="12.75" customHeight="1" hidden="1">
      <c r="A590" s="54">
        <v>3632</v>
      </c>
      <c r="B590" s="38" t="s">
        <v>140</v>
      </c>
      <c r="C590" s="261">
        <v>3500000</v>
      </c>
      <c r="D590" s="261">
        <v>3500000</v>
      </c>
      <c r="E590" s="42">
        <v>0</v>
      </c>
      <c r="F590" s="265">
        <f t="shared" si="74"/>
        <v>0</v>
      </c>
      <c r="H590" s="79"/>
    </row>
    <row r="591" spans="1:8" ht="12.75" customHeight="1">
      <c r="A591" s="54"/>
      <c r="B591" s="38"/>
      <c r="C591" s="42"/>
      <c r="D591" s="42"/>
      <c r="E591" s="42"/>
      <c r="F591" s="106"/>
      <c r="H591" s="79"/>
    </row>
    <row r="592" spans="1:8" s="82" customFormat="1" ht="12.75" customHeight="1">
      <c r="A592" s="56" t="s">
        <v>188</v>
      </c>
      <c r="B592" s="39" t="s">
        <v>176</v>
      </c>
      <c r="C592" s="113">
        <f>C593</f>
        <v>1502000</v>
      </c>
      <c r="D592" s="113">
        <f>D593</f>
        <v>1502000</v>
      </c>
      <c r="E592" s="113">
        <f>E593</f>
        <v>218800.73</v>
      </c>
      <c r="F592" s="214">
        <f t="shared" si="74"/>
        <v>14.567292276964046</v>
      </c>
      <c r="H592" s="79"/>
    </row>
    <row r="593" spans="1:8" s="82" customFormat="1" ht="12.75" customHeight="1" hidden="1">
      <c r="A593" s="56">
        <v>3</v>
      </c>
      <c r="B593" s="217" t="s">
        <v>40</v>
      </c>
      <c r="C593" s="113">
        <f>C594+C600+C603</f>
        <v>1502000</v>
      </c>
      <c r="D593" s="113">
        <f>D594+D600+D603</f>
        <v>1502000</v>
      </c>
      <c r="E593" s="113">
        <f>E594+E600+E603</f>
        <v>218800.73</v>
      </c>
      <c r="F593" s="214">
        <f t="shared" si="74"/>
        <v>14.567292276964046</v>
      </c>
      <c r="H593" s="79"/>
    </row>
    <row r="594" spans="1:8" s="82" customFormat="1" ht="12.75" customHeight="1">
      <c r="A594" s="47">
        <v>35</v>
      </c>
      <c r="B594" s="221" t="s">
        <v>17</v>
      </c>
      <c r="C594" s="113">
        <f>C595+C598</f>
        <v>411000</v>
      </c>
      <c r="D594" s="113">
        <f>D595+D598</f>
        <v>411000</v>
      </c>
      <c r="E594" s="113">
        <f>E595+E598</f>
        <v>25193.41</v>
      </c>
      <c r="F594" s="214">
        <f t="shared" si="74"/>
        <v>6.129783454987835</v>
      </c>
      <c r="H594" s="79"/>
    </row>
    <row r="595" spans="1:8" s="82" customFormat="1" ht="12.75" customHeight="1">
      <c r="A595" s="47">
        <v>351</v>
      </c>
      <c r="B595" s="221" t="s">
        <v>0</v>
      </c>
      <c r="C595" s="113">
        <f>C596+C597</f>
        <v>211000</v>
      </c>
      <c r="D595" s="113">
        <f>D596+D597</f>
        <v>211000</v>
      </c>
      <c r="E595" s="113">
        <f>E596+E597</f>
        <v>25193.41</v>
      </c>
      <c r="F595" s="214">
        <f t="shared" si="74"/>
        <v>11.940004739336493</v>
      </c>
      <c r="H595" s="79"/>
    </row>
    <row r="596" spans="1:8" s="82" customFormat="1" ht="12.75" customHeight="1" hidden="1">
      <c r="A596" s="40">
        <v>3511</v>
      </c>
      <c r="B596" s="183" t="s">
        <v>267</v>
      </c>
      <c r="C596" s="42">
        <v>0</v>
      </c>
      <c r="D596" s="42">
        <v>0</v>
      </c>
      <c r="E596" s="42">
        <v>0</v>
      </c>
      <c r="F596" s="106" t="e">
        <f t="shared" si="74"/>
        <v>#DIV/0!</v>
      </c>
      <c r="H596" s="79"/>
    </row>
    <row r="597" spans="1:8" s="82" customFormat="1" ht="12.75" customHeight="1">
      <c r="A597" s="54">
        <v>3512</v>
      </c>
      <c r="B597" s="222" t="s">
        <v>0</v>
      </c>
      <c r="C597" s="261">
        <v>211000</v>
      </c>
      <c r="D597" s="261">
        <v>211000</v>
      </c>
      <c r="E597" s="42">
        <v>25193.41</v>
      </c>
      <c r="F597" s="265">
        <f t="shared" si="74"/>
        <v>11.940004739336493</v>
      </c>
      <c r="H597" s="79"/>
    </row>
    <row r="598" spans="1:8" s="82" customFormat="1" ht="25.5" customHeight="1">
      <c r="A598" s="109">
        <v>352</v>
      </c>
      <c r="B598" s="246" t="s">
        <v>153</v>
      </c>
      <c r="C598" s="113">
        <f>C599</f>
        <v>200000</v>
      </c>
      <c r="D598" s="113">
        <f>D599</f>
        <v>200000</v>
      </c>
      <c r="E598" s="113">
        <f>E599</f>
        <v>0</v>
      </c>
      <c r="F598" s="214">
        <f t="shared" si="74"/>
        <v>0</v>
      </c>
      <c r="H598" s="79"/>
    </row>
    <row r="599" spans="1:8" ht="12.75" customHeight="1" hidden="1">
      <c r="A599" s="54">
        <v>3522</v>
      </c>
      <c r="B599" s="38" t="s">
        <v>2</v>
      </c>
      <c r="C599" s="261">
        <v>200000</v>
      </c>
      <c r="D599" s="261">
        <v>200000</v>
      </c>
      <c r="E599" s="42">
        <v>0</v>
      </c>
      <c r="F599" s="106">
        <f t="shared" si="74"/>
        <v>0</v>
      </c>
      <c r="H599" s="79"/>
    </row>
    <row r="600" spans="1:8" s="82" customFormat="1" ht="12.75" customHeight="1">
      <c r="A600" s="47">
        <v>36</v>
      </c>
      <c r="B600" s="236" t="s">
        <v>254</v>
      </c>
      <c r="C600" s="113">
        <f aca="true" t="shared" si="75" ref="C600:E601">C601</f>
        <v>903000</v>
      </c>
      <c r="D600" s="113">
        <f t="shared" si="75"/>
        <v>903000</v>
      </c>
      <c r="E600" s="113">
        <f t="shared" si="75"/>
        <v>193607.32</v>
      </c>
      <c r="F600" s="214">
        <f t="shared" si="74"/>
        <v>21.440456256921376</v>
      </c>
      <c r="H600" s="79"/>
    </row>
    <row r="601" spans="1:8" s="82" customFormat="1" ht="12.75" customHeight="1">
      <c r="A601" s="47">
        <v>363</v>
      </c>
      <c r="B601" s="220" t="s">
        <v>139</v>
      </c>
      <c r="C601" s="113">
        <f t="shared" si="75"/>
        <v>903000</v>
      </c>
      <c r="D601" s="113">
        <f t="shared" si="75"/>
        <v>903000</v>
      </c>
      <c r="E601" s="113">
        <f t="shared" si="75"/>
        <v>193607.32</v>
      </c>
      <c r="F601" s="214">
        <f t="shared" si="74"/>
        <v>21.440456256921376</v>
      </c>
      <c r="H601" s="79"/>
    </row>
    <row r="602" spans="1:8" ht="12.75" customHeight="1">
      <c r="A602" s="54">
        <v>3632</v>
      </c>
      <c r="B602" s="38" t="s">
        <v>140</v>
      </c>
      <c r="C602" s="261">
        <v>903000</v>
      </c>
      <c r="D602" s="261">
        <v>903000</v>
      </c>
      <c r="E602" s="42">
        <v>193607.32</v>
      </c>
      <c r="F602" s="265">
        <f t="shared" si="74"/>
        <v>21.440456256921376</v>
      </c>
      <c r="H602" s="79"/>
    </row>
    <row r="603" spans="1:8" s="82" customFormat="1" ht="12.75" customHeight="1">
      <c r="A603" s="47">
        <v>38</v>
      </c>
      <c r="B603" s="227" t="s">
        <v>60</v>
      </c>
      <c r="C603" s="113">
        <f aca="true" t="shared" si="76" ref="C603:E604">C604</f>
        <v>188000</v>
      </c>
      <c r="D603" s="113">
        <f t="shared" si="76"/>
        <v>188000</v>
      </c>
      <c r="E603" s="113">
        <f t="shared" si="76"/>
        <v>0</v>
      </c>
      <c r="F603" s="214">
        <f t="shared" si="74"/>
        <v>0</v>
      </c>
      <c r="H603" s="79"/>
    </row>
    <row r="604" spans="1:8" s="82" customFormat="1" ht="12.75" customHeight="1">
      <c r="A604" s="47">
        <v>381</v>
      </c>
      <c r="B604" s="227" t="s">
        <v>39</v>
      </c>
      <c r="C604" s="113">
        <f t="shared" si="76"/>
        <v>188000</v>
      </c>
      <c r="D604" s="113">
        <f t="shared" si="76"/>
        <v>188000</v>
      </c>
      <c r="E604" s="113">
        <f t="shared" si="76"/>
        <v>0</v>
      </c>
      <c r="F604" s="214">
        <f t="shared" si="74"/>
        <v>0</v>
      </c>
      <c r="H604" s="79"/>
    </row>
    <row r="605" spans="1:8" ht="12.75" customHeight="1" hidden="1">
      <c r="A605" s="54">
        <v>3811</v>
      </c>
      <c r="B605" s="38" t="s">
        <v>20</v>
      </c>
      <c r="C605" s="261">
        <v>188000</v>
      </c>
      <c r="D605" s="261">
        <v>188000</v>
      </c>
      <c r="E605" s="42">
        <v>0</v>
      </c>
      <c r="F605" s="265">
        <f t="shared" si="74"/>
        <v>0</v>
      </c>
      <c r="H605" s="79"/>
    </row>
    <row r="606" spans="1:8" ht="12.75" customHeight="1">
      <c r="A606" s="54"/>
      <c r="B606" s="38"/>
      <c r="C606" s="42"/>
      <c r="D606" s="42"/>
      <c r="E606" s="42"/>
      <c r="F606" s="106"/>
      <c r="H606" s="79"/>
    </row>
    <row r="607" spans="1:8" s="82" customFormat="1" ht="25.5" customHeight="1">
      <c r="A607" s="270" t="s">
        <v>189</v>
      </c>
      <c r="B607" s="39" t="s">
        <v>177</v>
      </c>
      <c r="C607" s="113">
        <f aca="true" t="shared" si="77" ref="C607:E608">C608</f>
        <v>3645000</v>
      </c>
      <c r="D607" s="113">
        <f t="shared" si="77"/>
        <v>3645000</v>
      </c>
      <c r="E607" s="113">
        <f t="shared" si="77"/>
        <v>93737</v>
      </c>
      <c r="F607" s="214">
        <f t="shared" si="74"/>
        <v>2.571659807956104</v>
      </c>
      <c r="H607" s="79"/>
    </row>
    <row r="608" spans="1:8" s="82" customFormat="1" ht="12.75" customHeight="1" hidden="1">
      <c r="A608" s="56">
        <v>3</v>
      </c>
      <c r="B608" s="217" t="s">
        <v>40</v>
      </c>
      <c r="C608" s="113">
        <f t="shared" si="77"/>
        <v>3645000</v>
      </c>
      <c r="D608" s="113">
        <f t="shared" si="77"/>
        <v>3645000</v>
      </c>
      <c r="E608" s="113">
        <f t="shared" si="77"/>
        <v>93737</v>
      </c>
      <c r="F608" s="214">
        <f t="shared" si="74"/>
        <v>2.571659807956104</v>
      </c>
      <c r="H608" s="79"/>
    </row>
    <row r="609" spans="1:8" s="82" customFormat="1" ht="12.75" customHeight="1">
      <c r="A609" s="56">
        <v>32</v>
      </c>
      <c r="B609" s="221" t="s">
        <v>4</v>
      </c>
      <c r="C609" s="113">
        <f>C610+C614</f>
        <v>3645000</v>
      </c>
      <c r="D609" s="113">
        <f>D610+D614</f>
        <v>3645000</v>
      </c>
      <c r="E609" s="113">
        <f>E610+E614</f>
        <v>93737</v>
      </c>
      <c r="F609" s="214">
        <f t="shared" si="74"/>
        <v>2.571659807956104</v>
      </c>
      <c r="H609" s="79"/>
    </row>
    <row r="610" spans="1:8" s="82" customFormat="1" ht="12.75" customHeight="1">
      <c r="A610" s="47">
        <v>323</v>
      </c>
      <c r="B610" s="217" t="s">
        <v>12</v>
      </c>
      <c r="C610" s="113">
        <f>C611+C612+C613</f>
        <v>3333000</v>
      </c>
      <c r="D610" s="113">
        <f>D611+D612+D613</f>
        <v>3333000</v>
      </c>
      <c r="E610" s="113">
        <f>E611+E612+E613</f>
        <v>93737</v>
      </c>
      <c r="F610" s="214">
        <f t="shared" si="74"/>
        <v>2.8123912391239125</v>
      </c>
      <c r="H610" s="79"/>
    </row>
    <row r="611" spans="1:8" ht="12.75" customHeight="1" hidden="1">
      <c r="A611" s="54">
        <v>3233</v>
      </c>
      <c r="B611" s="183" t="s">
        <v>52</v>
      </c>
      <c r="C611" s="261">
        <v>2833000</v>
      </c>
      <c r="D611" s="261">
        <v>2833000</v>
      </c>
      <c r="E611" s="42">
        <v>0</v>
      </c>
      <c r="F611" s="265">
        <f t="shared" si="74"/>
        <v>0</v>
      </c>
      <c r="H611" s="79"/>
    </row>
    <row r="612" spans="1:8" ht="12.75" customHeight="1">
      <c r="A612" s="54">
        <v>3235</v>
      </c>
      <c r="B612" s="183" t="s">
        <v>54</v>
      </c>
      <c r="C612" s="261">
        <v>50000</v>
      </c>
      <c r="D612" s="261">
        <v>50000</v>
      </c>
      <c r="E612" s="42">
        <v>44575</v>
      </c>
      <c r="F612" s="265">
        <f t="shared" si="74"/>
        <v>89.14999999999999</v>
      </c>
      <c r="H612" s="79"/>
    </row>
    <row r="613" spans="1:8" ht="12.75" customHeight="1">
      <c r="A613" s="54">
        <v>3237</v>
      </c>
      <c r="B613" s="223" t="s">
        <v>14</v>
      </c>
      <c r="C613" s="261">
        <v>450000</v>
      </c>
      <c r="D613" s="261">
        <v>450000</v>
      </c>
      <c r="E613" s="42">
        <v>49162</v>
      </c>
      <c r="F613" s="265">
        <f t="shared" si="74"/>
        <v>10.924888888888889</v>
      </c>
      <c r="H613" s="79"/>
    </row>
    <row r="614" spans="1:8" s="82" customFormat="1" ht="12.75" customHeight="1">
      <c r="A614" s="47">
        <v>329</v>
      </c>
      <c r="B614" s="218" t="s">
        <v>57</v>
      </c>
      <c r="C614" s="113">
        <f>C615+C616</f>
        <v>312000</v>
      </c>
      <c r="D614" s="113">
        <f>D615+D616</f>
        <v>312000</v>
      </c>
      <c r="E614" s="113">
        <f>E615+E616</f>
        <v>0</v>
      </c>
      <c r="F614" s="214">
        <f t="shared" si="74"/>
        <v>0</v>
      </c>
      <c r="H614" s="79"/>
    </row>
    <row r="615" spans="1:8" ht="12.75" customHeight="1" hidden="1">
      <c r="A615" s="40">
        <v>3293</v>
      </c>
      <c r="B615" s="224" t="s">
        <v>59</v>
      </c>
      <c r="C615" s="261">
        <v>250000</v>
      </c>
      <c r="D615" s="261">
        <v>250000</v>
      </c>
      <c r="E615" s="42">
        <v>0</v>
      </c>
      <c r="F615" s="265">
        <f t="shared" si="74"/>
        <v>0</v>
      </c>
      <c r="H615" s="79"/>
    </row>
    <row r="616" spans="1:8" ht="12.75" customHeight="1" hidden="1">
      <c r="A616" s="54">
        <v>3299</v>
      </c>
      <c r="B616" s="38" t="s">
        <v>57</v>
      </c>
      <c r="C616" s="261">
        <v>62000</v>
      </c>
      <c r="D616" s="261">
        <v>62000</v>
      </c>
      <c r="E616" s="42">
        <v>0</v>
      </c>
      <c r="F616" s="265">
        <f t="shared" si="74"/>
        <v>0</v>
      </c>
      <c r="H616" s="79"/>
    </row>
    <row r="617" spans="1:8" ht="12.75" customHeight="1">
      <c r="A617" s="54"/>
      <c r="B617" s="38"/>
      <c r="C617" s="42"/>
      <c r="D617" s="42"/>
      <c r="E617" s="42"/>
      <c r="F617" s="106"/>
      <c r="H617" s="79"/>
    </row>
    <row r="618" spans="1:8" ht="25.5" customHeight="1">
      <c r="A618" s="109">
        <v>103</v>
      </c>
      <c r="B618" s="251" t="s">
        <v>77</v>
      </c>
      <c r="C618" s="113">
        <f>C620</f>
        <v>583700000</v>
      </c>
      <c r="D618" s="113">
        <f>D620</f>
        <v>513700000</v>
      </c>
      <c r="E618" s="113">
        <f>E620</f>
        <v>259953082.1</v>
      </c>
      <c r="F618" s="214">
        <f t="shared" si="74"/>
        <v>50.6040650379599</v>
      </c>
      <c r="H618" s="79"/>
    </row>
    <row r="619" spans="1:8" ht="12.75" customHeight="1">
      <c r="A619" s="59"/>
      <c r="B619" s="252"/>
      <c r="C619" s="215"/>
      <c r="D619" s="215"/>
      <c r="E619" s="215"/>
      <c r="F619" s="216"/>
      <c r="H619" s="79"/>
    </row>
    <row r="620" spans="1:8" s="82" customFormat="1" ht="12.75" customHeight="1">
      <c r="A620" s="47" t="s">
        <v>84</v>
      </c>
      <c r="B620" s="253" t="s">
        <v>78</v>
      </c>
      <c r="C620" s="113">
        <f>C621</f>
        <v>583700000</v>
      </c>
      <c r="D620" s="113">
        <f>D621</f>
        <v>513700000</v>
      </c>
      <c r="E620" s="113">
        <f>E621</f>
        <v>259953082.1</v>
      </c>
      <c r="F620" s="214">
        <f t="shared" si="74"/>
        <v>50.6040650379599</v>
      </c>
      <c r="H620" s="79"/>
    </row>
    <row r="621" spans="1:8" s="82" customFormat="1" ht="12.75" customHeight="1" hidden="1">
      <c r="A621" s="56">
        <v>3</v>
      </c>
      <c r="B621" s="217" t="s">
        <v>40</v>
      </c>
      <c r="C621" s="113">
        <f>C622+C629</f>
        <v>583700000</v>
      </c>
      <c r="D621" s="113">
        <f>D622+D629</f>
        <v>513700000</v>
      </c>
      <c r="E621" s="113">
        <f>E622+E629</f>
        <v>259953082.1</v>
      </c>
      <c r="F621" s="214">
        <f t="shared" si="74"/>
        <v>50.6040650379599</v>
      </c>
      <c r="H621" s="79"/>
    </row>
    <row r="622" spans="1:8" s="82" customFormat="1" ht="12.75" customHeight="1">
      <c r="A622" s="56">
        <v>32</v>
      </c>
      <c r="B622" s="221" t="s">
        <v>4</v>
      </c>
      <c r="C622" s="113">
        <f>C623+C626</f>
        <v>583500000</v>
      </c>
      <c r="D622" s="113">
        <f>D623+D626</f>
        <v>513500000</v>
      </c>
      <c r="E622" s="113">
        <f>E623+E626</f>
        <v>259953082.1</v>
      </c>
      <c r="F622" s="214">
        <f t="shared" si="74"/>
        <v>50.62377450827653</v>
      </c>
      <c r="H622" s="79"/>
    </row>
    <row r="623" spans="1:8" s="82" customFormat="1" ht="12.75" customHeight="1">
      <c r="A623" s="56">
        <v>323</v>
      </c>
      <c r="B623" s="217" t="s">
        <v>12</v>
      </c>
      <c r="C623" s="113">
        <f>C624+C625</f>
        <v>500000</v>
      </c>
      <c r="D623" s="113">
        <f>D624+D625</f>
        <v>500000</v>
      </c>
      <c r="E623" s="113">
        <f>E624+E625</f>
        <v>0</v>
      </c>
      <c r="F623" s="214">
        <f t="shared" si="74"/>
        <v>0</v>
      </c>
      <c r="H623" s="79"/>
    </row>
    <row r="624" spans="1:8" ht="12.75" customHeight="1" hidden="1">
      <c r="A624" s="54">
        <v>3233</v>
      </c>
      <c r="B624" s="183" t="s">
        <v>52</v>
      </c>
      <c r="C624" s="42">
        <v>0</v>
      </c>
      <c r="D624" s="42">
        <v>0</v>
      </c>
      <c r="E624" s="42">
        <v>0</v>
      </c>
      <c r="F624" s="106" t="e">
        <f t="shared" si="74"/>
        <v>#DIV/0!</v>
      </c>
      <c r="H624" s="79"/>
    </row>
    <row r="625" spans="1:8" ht="12.75" customHeight="1" hidden="1">
      <c r="A625" s="54">
        <v>3237</v>
      </c>
      <c r="B625" s="223" t="s">
        <v>14</v>
      </c>
      <c r="C625" s="261">
        <v>500000</v>
      </c>
      <c r="D625" s="261">
        <v>500000</v>
      </c>
      <c r="E625" s="42">
        <v>0</v>
      </c>
      <c r="F625" s="265">
        <f t="shared" si="74"/>
        <v>0</v>
      </c>
      <c r="H625" s="79"/>
    </row>
    <row r="626" spans="1:8" s="82" customFormat="1" ht="12.75" customHeight="1">
      <c r="A626" s="47">
        <v>329</v>
      </c>
      <c r="B626" s="218" t="s">
        <v>57</v>
      </c>
      <c r="C626" s="113">
        <f>C627+C628</f>
        <v>583000000</v>
      </c>
      <c r="D626" s="113">
        <f>D627+D628</f>
        <v>513000000</v>
      </c>
      <c r="E626" s="113">
        <f>E627+E628</f>
        <v>259953082.1</v>
      </c>
      <c r="F626" s="214">
        <f t="shared" si="74"/>
        <v>50.67311541910331</v>
      </c>
      <c r="H626" s="79"/>
    </row>
    <row r="627" spans="1:8" ht="12.75" customHeight="1" hidden="1">
      <c r="A627" s="40">
        <v>3295</v>
      </c>
      <c r="B627" s="182" t="s">
        <v>137</v>
      </c>
      <c r="C627" s="42">
        <v>0</v>
      </c>
      <c r="D627" s="42">
        <v>0</v>
      </c>
      <c r="E627" s="42">
        <v>0</v>
      </c>
      <c r="F627" s="106" t="e">
        <f t="shared" si="74"/>
        <v>#DIV/0!</v>
      </c>
      <c r="H627" s="79"/>
    </row>
    <row r="628" spans="1:8" ht="12.75" customHeight="1">
      <c r="A628" s="55">
        <v>3299</v>
      </c>
      <c r="B628" s="38" t="s">
        <v>57</v>
      </c>
      <c r="C628" s="261">
        <v>583000000</v>
      </c>
      <c r="D628" s="261">
        <v>513000000</v>
      </c>
      <c r="E628" s="42">
        <v>259953082.1</v>
      </c>
      <c r="F628" s="265">
        <f t="shared" si="74"/>
        <v>50.67311541910331</v>
      </c>
      <c r="H628" s="79"/>
    </row>
    <row r="629" spans="1:8" s="82" customFormat="1" ht="12.75" customHeight="1">
      <c r="A629" s="47">
        <v>34</v>
      </c>
      <c r="B629" s="221" t="s">
        <v>16</v>
      </c>
      <c r="C629" s="113">
        <f aca="true" t="shared" si="78" ref="C629:E630">C630</f>
        <v>200000</v>
      </c>
      <c r="D629" s="113">
        <f t="shared" si="78"/>
        <v>200000</v>
      </c>
      <c r="E629" s="113">
        <f t="shared" si="78"/>
        <v>0</v>
      </c>
      <c r="F629" s="214">
        <f t="shared" si="74"/>
        <v>0</v>
      </c>
      <c r="H629" s="79"/>
    </row>
    <row r="630" spans="1:8" s="82" customFormat="1" ht="12.75" customHeight="1">
      <c r="A630" s="47">
        <v>343</v>
      </c>
      <c r="B630" s="218" t="s">
        <v>64</v>
      </c>
      <c r="C630" s="113">
        <f t="shared" si="78"/>
        <v>200000</v>
      </c>
      <c r="D630" s="113">
        <f t="shared" si="78"/>
        <v>200000</v>
      </c>
      <c r="E630" s="113">
        <f t="shared" si="78"/>
        <v>0</v>
      </c>
      <c r="F630" s="214">
        <f t="shared" si="74"/>
        <v>0</v>
      </c>
      <c r="H630" s="79"/>
    </row>
    <row r="631" spans="1:6" ht="12.75" customHeight="1" hidden="1">
      <c r="A631" s="55">
        <v>3433</v>
      </c>
      <c r="B631" s="35" t="s">
        <v>83</v>
      </c>
      <c r="C631" s="261">
        <v>200000</v>
      </c>
      <c r="D631" s="261">
        <v>200000</v>
      </c>
      <c r="E631" s="42">
        <v>0</v>
      </c>
      <c r="F631" s="265">
        <f t="shared" si="74"/>
        <v>0</v>
      </c>
    </row>
    <row r="632" spans="1:6" ht="12.75" customHeight="1">
      <c r="A632" s="55"/>
      <c r="B632" s="254"/>
      <c r="C632" s="233"/>
      <c r="D632" s="233"/>
      <c r="E632" s="234"/>
      <c r="F632" s="235"/>
    </row>
    <row r="633" spans="2:6" ht="12.75" customHeight="1">
      <c r="B633" s="35"/>
      <c r="C633" s="233"/>
      <c r="D633" s="233"/>
      <c r="E633" s="234"/>
      <c r="F633" s="235"/>
    </row>
    <row r="634" spans="2:6" ht="12.75" customHeight="1">
      <c r="B634" s="254"/>
      <c r="C634" s="233"/>
      <c r="D634" s="233"/>
      <c r="E634" s="234"/>
      <c r="F634" s="235"/>
    </row>
    <row r="635" spans="1:6" ht="12.75" customHeight="1">
      <c r="A635" s="55"/>
      <c r="B635" s="35"/>
      <c r="C635" s="233"/>
      <c r="D635" s="233"/>
      <c r="E635" s="234"/>
      <c r="F635" s="235"/>
    </row>
    <row r="636" spans="2:6" ht="12.75" customHeight="1">
      <c r="B636" s="254"/>
      <c r="C636" s="233"/>
      <c r="D636" s="233"/>
      <c r="E636" s="234"/>
      <c r="F636" s="235"/>
    </row>
    <row r="637" spans="1:6" ht="12.75" customHeight="1">
      <c r="A637" s="55"/>
      <c r="B637" s="35"/>
      <c r="C637" s="233"/>
      <c r="D637" s="233"/>
      <c r="E637" s="234"/>
      <c r="F637" s="235"/>
    </row>
    <row r="638" spans="2:6" ht="12.75" customHeight="1">
      <c r="B638" s="255"/>
      <c r="C638" s="233"/>
      <c r="D638" s="233"/>
      <c r="E638" s="234"/>
      <c r="F638" s="235"/>
    </row>
    <row r="639" spans="1:6" ht="12.75" customHeight="1">
      <c r="A639" s="55"/>
      <c r="B639" s="256"/>
      <c r="C639" s="233"/>
      <c r="D639" s="233"/>
      <c r="E639" s="234"/>
      <c r="F639" s="235"/>
    </row>
    <row r="640" spans="2:6" ht="12.75" customHeight="1">
      <c r="B640" s="35"/>
      <c r="C640" s="233"/>
      <c r="D640" s="233"/>
      <c r="E640" s="234"/>
      <c r="F640" s="235"/>
    </row>
    <row r="641" spans="1:6" ht="12.75" customHeight="1">
      <c r="A641" s="55"/>
      <c r="B641" s="254"/>
      <c r="C641" s="233"/>
      <c r="D641" s="233"/>
      <c r="E641" s="234"/>
      <c r="F641" s="235"/>
    </row>
    <row r="642" spans="2:6" ht="12.75" customHeight="1">
      <c r="B642" s="35"/>
      <c r="C642" s="233"/>
      <c r="D642" s="233"/>
      <c r="E642" s="234"/>
      <c r="F642" s="235"/>
    </row>
    <row r="643" spans="1:6" ht="12.75" customHeight="1">
      <c r="A643" s="55"/>
      <c r="B643" s="254"/>
      <c r="C643" s="233"/>
      <c r="D643" s="233"/>
      <c r="E643" s="234"/>
      <c r="F643" s="235"/>
    </row>
    <row r="644" spans="2:6" ht="12.75" customHeight="1">
      <c r="B644" s="35"/>
      <c r="C644" s="233"/>
      <c r="D644" s="233"/>
      <c r="E644" s="234"/>
      <c r="F644" s="235"/>
    </row>
    <row r="645" spans="1:6" ht="12.75" customHeight="1">
      <c r="A645" s="55"/>
      <c r="B645" s="254"/>
      <c r="C645" s="233"/>
      <c r="D645" s="233"/>
      <c r="E645" s="234"/>
      <c r="F645" s="235"/>
    </row>
    <row r="646" spans="2:6" ht="12.75" customHeight="1">
      <c r="B646" s="35"/>
      <c r="C646" s="233"/>
      <c r="D646" s="233"/>
      <c r="E646" s="234"/>
      <c r="F646" s="235"/>
    </row>
    <row r="647" spans="1:6" ht="12.75" customHeight="1">
      <c r="A647" s="55"/>
      <c r="B647" s="35"/>
      <c r="C647" s="233"/>
      <c r="D647" s="233"/>
      <c r="E647" s="234"/>
      <c r="F647" s="235"/>
    </row>
    <row r="648" spans="2:6" ht="12.75" customHeight="1">
      <c r="B648" s="254"/>
      <c r="C648" s="233"/>
      <c r="D648" s="233"/>
      <c r="E648" s="234"/>
      <c r="F648" s="235"/>
    </row>
    <row r="649" spans="2:6" ht="12.75" customHeight="1">
      <c r="B649" s="35"/>
      <c r="C649" s="233"/>
      <c r="D649" s="233"/>
      <c r="E649" s="234"/>
      <c r="F649" s="235"/>
    </row>
    <row r="650" spans="1:6" ht="12.75" customHeight="1">
      <c r="A650" s="55"/>
      <c r="B650" s="254"/>
      <c r="C650" s="233"/>
      <c r="D650" s="233"/>
      <c r="E650" s="234"/>
      <c r="F650" s="235"/>
    </row>
    <row r="651" spans="1:6" ht="12.75" customHeight="1">
      <c r="A651" s="55"/>
      <c r="B651" s="35"/>
      <c r="C651" s="233"/>
      <c r="D651" s="233"/>
      <c r="E651" s="234"/>
      <c r="F651" s="235"/>
    </row>
    <row r="652" spans="1:6" ht="12.75" customHeight="1">
      <c r="A652" s="55"/>
      <c r="B652" s="255"/>
      <c r="C652" s="233"/>
      <c r="D652" s="233"/>
      <c r="E652" s="234"/>
      <c r="F652" s="235"/>
    </row>
    <row r="653" spans="2:6" ht="12.75" customHeight="1">
      <c r="B653" s="256"/>
      <c r="C653" s="233"/>
      <c r="D653" s="233"/>
      <c r="E653" s="234"/>
      <c r="F653" s="235"/>
    </row>
    <row r="654" spans="2:6" ht="12.75" customHeight="1">
      <c r="B654" s="35"/>
      <c r="C654" s="233"/>
      <c r="D654" s="233"/>
      <c r="E654" s="234"/>
      <c r="F654" s="235"/>
    </row>
    <row r="655" spans="1:6" ht="12.75" customHeight="1">
      <c r="A655" s="55"/>
      <c r="B655" s="254"/>
      <c r="C655" s="233"/>
      <c r="D655" s="233"/>
      <c r="E655" s="234"/>
      <c r="F655" s="235"/>
    </row>
    <row r="656" spans="2:6" ht="12.75" customHeight="1">
      <c r="B656" s="35"/>
      <c r="C656" s="233"/>
      <c r="D656" s="233"/>
      <c r="E656" s="234"/>
      <c r="F656" s="235"/>
    </row>
    <row r="657" spans="2:6" ht="12.75" customHeight="1">
      <c r="B657" s="254"/>
      <c r="C657" s="233"/>
      <c r="D657" s="233"/>
      <c r="E657" s="234"/>
      <c r="F657" s="235"/>
    </row>
    <row r="658" spans="1:6" ht="12.75" customHeight="1">
      <c r="A658" s="55"/>
      <c r="B658" s="35"/>
      <c r="C658" s="233"/>
      <c r="D658" s="233"/>
      <c r="E658" s="234"/>
      <c r="F658" s="235"/>
    </row>
    <row r="659" spans="2:6" ht="12.75" customHeight="1">
      <c r="B659" s="254"/>
      <c r="C659" s="233"/>
      <c r="D659" s="233"/>
      <c r="E659" s="234"/>
      <c r="F659" s="235"/>
    </row>
    <row r="660" spans="2:6" ht="12.75" customHeight="1">
      <c r="B660" s="35"/>
      <c r="C660" s="233"/>
      <c r="D660" s="233"/>
      <c r="E660" s="234"/>
      <c r="F660" s="235"/>
    </row>
    <row r="661" spans="1:6" ht="12.75" customHeight="1">
      <c r="A661" s="55"/>
      <c r="B661" s="254"/>
      <c r="C661" s="233"/>
      <c r="D661" s="233"/>
      <c r="E661" s="234"/>
      <c r="F661" s="235"/>
    </row>
    <row r="662" spans="2:6" ht="12.75" customHeight="1">
      <c r="B662" s="35"/>
      <c r="C662" s="233"/>
      <c r="D662" s="233"/>
      <c r="E662" s="234"/>
      <c r="F662" s="235"/>
    </row>
    <row r="663" spans="2:6" ht="12.75" customHeight="1">
      <c r="B663" s="255"/>
      <c r="C663" s="233"/>
      <c r="D663" s="233"/>
      <c r="E663" s="234"/>
      <c r="F663" s="235"/>
    </row>
    <row r="664" spans="1:6" ht="12.75" customHeight="1">
      <c r="A664" s="55"/>
      <c r="B664" s="256"/>
      <c r="C664" s="233"/>
      <c r="D664" s="233"/>
      <c r="E664" s="234"/>
      <c r="F664" s="235"/>
    </row>
    <row r="665" spans="2:6" ht="12.75" customHeight="1">
      <c r="B665" s="35"/>
      <c r="C665" s="233"/>
      <c r="D665" s="233"/>
      <c r="E665" s="234"/>
      <c r="F665" s="235"/>
    </row>
    <row r="666" ht="12.75" customHeight="1">
      <c r="B666" s="61"/>
    </row>
    <row r="667" ht="12.75" customHeight="1">
      <c r="A667" s="55"/>
    </row>
    <row r="668" ht="12.75" customHeight="1">
      <c r="B668" s="61"/>
    </row>
    <row r="669" ht="12.75" customHeight="1"/>
    <row r="670" spans="1:2" ht="12.75" customHeight="1">
      <c r="A670" s="55"/>
      <c r="B670" s="61"/>
    </row>
    <row r="671" ht="12.75" customHeight="1"/>
    <row r="672" ht="12.75" customHeight="1"/>
    <row r="673" ht="12.75" customHeight="1">
      <c r="B673" s="61"/>
    </row>
    <row r="674" ht="12.75" customHeight="1"/>
    <row r="675" ht="12.75" customHeight="1">
      <c r="B675" s="61"/>
    </row>
    <row r="676" ht="12.75" customHeight="1"/>
    <row r="677" ht="12.75" customHeight="1">
      <c r="B677" s="63"/>
    </row>
    <row r="678" ht="12.75" customHeight="1">
      <c r="B678" s="60"/>
    </row>
    <row r="679" ht="12.75" customHeight="1"/>
    <row r="680" spans="1:2" ht="12.75" customHeight="1">
      <c r="A680" s="55"/>
      <c r="B680" s="61"/>
    </row>
    <row r="681" ht="12.75" customHeight="1"/>
    <row r="682" spans="1:2" ht="12.75" customHeight="1">
      <c r="A682" s="55"/>
      <c r="B682" s="61"/>
    </row>
    <row r="683" ht="12.75" customHeight="1"/>
    <row r="684" spans="1:2" ht="12.75" customHeight="1">
      <c r="A684" s="55"/>
      <c r="B684" s="61"/>
    </row>
    <row r="685" ht="12.75" customHeight="1"/>
    <row r="686" ht="12.75" customHeight="1"/>
    <row r="687" ht="12.75" customHeight="1">
      <c r="B687" s="61"/>
    </row>
    <row r="688" ht="12.75" customHeight="1">
      <c r="A688" s="55"/>
    </row>
    <row r="689" ht="12.75" customHeight="1">
      <c r="B689" s="61"/>
    </row>
    <row r="690" ht="12.75" customHeight="1">
      <c r="A690" s="64"/>
    </row>
    <row r="691" spans="1:2" ht="12.75" customHeight="1">
      <c r="A691" s="65"/>
      <c r="B691" s="62"/>
    </row>
    <row r="692" ht="12.75" customHeight="1">
      <c r="B692" s="60"/>
    </row>
    <row r="693" ht="12.75" customHeight="1">
      <c r="A693" s="55"/>
    </row>
    <row r="694" ht="12.75" customHeight="1">
      <c r="B694" s="61"/>
    </row>
    <row r="695" ht="12.75" customHeight="1">
      <c r="A695" s="55"/>
    </row>
    <row r="696" ht="12.75" customHeight="1">
      <c r="B696" s="62"/>
    </row>
    <row r="697" spans="1:2" ht="12.75" customHeight="1">
      <c r="A697" s="55"/>
      <c r="B697" s="60"/>
    </row>
    <row r="698" ht="12.75" customHeight="1"/>
    <row r="699" spans="1:2" ht="12.75" customHeight="1">
      <c r="A699" s="64"/>
      <c r="B699" s="61"/>
    </row>
    <row r="700" ht="12.75" customHeight="1">
      <c r="A700" s="65"/>
    </row>
    <row r="701" ht="12.75" customHeight="1">
      <c r="B701" s="61"/>
    </row>
    <row r="702" ht="12.75" customHeight="1">
      <c r="A702" s="55"/>
    </row>
    <row r="703" ht="12.75" customHeight="1">
      <c r="B703" s="61"/>
    </row>
    <row r="704" ht="12.75" customHeight="1">
      <c r="A704" s="55"/>
    </row>
    <row r="705" ht="12.75" customHeight="1"/>
    <row r="706" spans="1:2" ht="12.75" customHeight="1">
      <c r="A706" s="55"/>
      <c r="B706" s="61"/>
    </row>
    <row r="707" ht="12.75" customHeight="1"/>
    <row r="708" spans="1:2" ht="12.75" customHeight="1">
      <c r="A708" s="64"/>
      <c r="B708" s="61"/>
    </row>
    <row r="709" ht="12.75" customHeight="1">
      <c r="A709" s="65"/>
    </row>
    <row r="710" spans="1:2" ht="12.75" customHeight="1">
      <c r="A710" s="64"/>
      <c r="B710" s="62"/>
    </row>
    <row r="711" spans="1:2" ht="12.75" customHeight="1">
      <c r="A711" s="65"/>
      <c r="B711" s="60"/>
    </row>
    <row r="712" ht="12.75" customHeight="1"/>
    <row r="713" spans="1:2" ht="12.75" customHeight="1">
      <c r="A713" s="55"/>
      <c r="B713" s="61"/>
    </row>
    <row r="714" ht="12.75" customHeight="1"/>
    <row r="715" spans="1:2" ht="12.75" customHeight="1">
      <c r="A715" s="55"/>
      <c r="B715" s="61"/>
    </row>
    <row r="716" ht="12.75" customHeight="1"/>
    <row r="717" spans="1:2" ht="12.75" customHeight="1">
      <c r="A717" s="64"/>
      <c r="B717" s="62"/>
    </row>
    <row r="718" spans="1:2" ht="12.75" customHeight="1">
      <c r="A718" s="65"/>
      <c r="B718" s="60"/>
    </row>
    <row r="719" ht="12.75" customHeight="1"/>
    <row r="720" spans="1:2" ht="12.75" customHeight="1">
      <c r="A720" s="55"/>
      <c r="B720" s="61"/>
    </row>
    <row r="721" ht="12.75" customHeight="1"/>
    <row r="722" spans="1:2" ht="12.75" customHeight="1">
      <c r="A722" s="55"/>
      <c r="B722" s="61"/>
    </row>
    <row r="723" ht="12.75" customHeight="1"/>
    <row r="724" spans="1:2" ht="12.75" customHeight="1">
      <c r="A724" s="64"/>
      <c r="B724" s="62"/>
    </row>
    <row r="725" spans="1:2" ht="12.75" customHeight="1">
      <c r="A725" s="65"/>
      <c r="B725" s="60"/>
    </row>
    <row r="726" spans="1:2" ht="12.75" customHeight="1">
      <c r="A726" s="66"/>
      <c r="B726" s="60"/>
    </row>
    <row r="727" ht="12.75" customHeight="1"/>
    <row r="728" spans="1:2" ht="12.75" customHeight="1">
      <c r="A728" s="55"/>
      <c r="B728" s="61"/>
    </row>
    <row r="729" ht="12.75" customHeight="1"/>
    <row r="730" spans="1:2" ht="12.75" customHeight="1">
      <c r="A730" s="55"/>
      <c r="B730" s="61"/>
    </row>
    <row r="731" ht="12.75" customHeight="1"/>
    <row r="732" spans="1:2" ht="12.75" customHeight="1">
      <c r="A732" s="64"/>
      <c r="B732" s="62"/>
    </row>
    <row r="733" spans="1:2" ht="12.75" customHeight="1">
      <c r="A733" s="65"/>
      <c r="B733" s="60"/>
    </row>
    <row r="734" spans="1:2" ht="12.75" customHeight="1">
      <c r="A734" s="65"/>
      <c r="B734" s="60"/>
    </row>
    <row r="735" spans="1:2" ht="12.75" customHeight="1">
      <c r="A735" s="65"/>
      <c r="B735" s="60"/>
    </row>
    <row r="736" spans="1:2" ht="12.75" customHeight="1">
      <c r="A736" s="65"/>
      <c r="B736" s="60"/>
    </row>
    <row r="737" spans="1:2" ht="12.75" customHeight="1">
      <c r="A737" s="65"/>
      <c r="B737" s="60"/>
    </row>
    <row r="738" spans="1:2" ht="12.75" customHeight="1">
      <c r="A738" s="65"/>
      <c r="B738" s="60"/>
    </row>
    <row r="739" spans="1:2" ht="12.75" customHeight="1">
      <c r="A739" s="65"/>
      <c r="B739" s="60"/>
    </row>
    <row r="740" ht="12.75" customHeight="1"/>
    <row r="741" spans="1:2" ht="12.75" customHeight="1">
      <c r="A741" s="55"/>
      <c r="B741" s="61"/>
    </row>
    <row r="742" ht="12.75" customHeight="1"/>
    <row r="743" spans="1:2" ht="12.75" customHeight="1">
      <c r="A743" s="55"/>
      <c r="B743" s="61"/>
    </row>
    <row r="744" ht="12.75" customHeight="1"/>
    <row r="745" spans="1:2" ht="12.75" customHeight="1">
      <c r="A745" s="64"/>
      <c r="B745" s="62"/>
    </row>
    <row r="746" spans="1:2" ht="12.75" customHeight="1">
      <c r="A746" s="65"/>
      <c r="B746" s="60"/>
    </row>
    <row r="747" spans="1:2" ht="12.75" customHeight="1">
      <c r="A747" s="65"/>
      <c r="B747" s="60"/>
    </row>
    <row r="748" ht="12.75" customHeight="1"/>
    <row r="749" spans="1:2" ht="12.75" customHeight="1">
      <c r="A749" s="55"/>
      <c r="B749" s="61"/>
    </row>
    <row r="750" ht="12.75" customHeight="1"/>
    <row r="751" spans="1:2" ht="12.75" customHeight="1">
      <c r="A751" s="55"/>
      <c r="B751" s="61"/>
    </row>
    <row r="752" ht="12.75" customHeight="1"/>
    <row r="753" spans="1:2" ht="12.75" customHeight="1">
      <c r="A753" s="64"/>
      <c r="B753" s="62"/>
    </row>
    <row r="754" spans="1:2" ht="12.75" customHeight="1">
      <c r="A754" s="65"/>
      <c r="B754" s="60"/>
    </row>
    <row r="755" spans="1:2" ht="12.75" customHeight="1">
      <c r="A755" s="65"/>
      <c r="B755" s="60"/>
    </row>
    <row r="756" ht="12.75" customHeight="1"/>
    <row r="757" spans="1:2" ht="12.75" customHeight="1">
      <c r="A757" s="55"/>
      <c r="B757" s="61"/>
    </row>
    <row r="758" ht="12.75" customHeight="1"/>
    <row r="759" spans="1:2" ht="12.75" customHeight="1">
      <c r="A759" s="55"/>
      <c r="B759" s="61"/>
    </row>
    <row r="760" ht="12.75" customHeight="1"/>
    <row r="761" spans="1:2" ht="12.75" customHeight="1">
      <c r="A761" s="64"/>
      <c r="B761" s="62"/>
    </row>
    <row r="762" spans="1:2" ht="12.75" customHeight="1">
      <c r="A762" s="65"/>
      <c r="B762" s="60"/>
    </row>
    <row r="763" ht="12.75" customHeight="1"/>
    <row r="764" spans="1:2" ht="12.75" customHeight="1">
      <c r="A764" s="55"/>
      <c r="B764" s="61"/>
    </row>
    <row r="765" ht="12.75" customHeight="1"/>
    <row r="766" spans="1:2" ht="12.75" customHeight="1">
      <c r="A766" s="55"/>
      <c r="B766" s="61"/>
    </row>
    <row r="767" ht="12.75" customHeight="1"/>
    <row r="768" spans="1:2" ht="12.75" customHeight="1">
      <c r="A768" s="64"/>
      <c r="B768" s="62"/>
    </row>
    <row r="769" spans="1:2" ht="12.75" customHeight="1">
      <c r="A769" s="65"/>
      <c r="B769" s="60"/>
    </row>
    <row r="770" spans="1:2" ht="12.75" customHeight="1">
      <c r="A770" s="65"/>
      <c r="B770" s="60"/>
    </row>
    <row r="771" ht="12.75" customHeight="1"/>
    <row r="772" spans="1:2" ht="12.75" customHeight="1">
      <c r="A772" s="55"/>
      <c r="B772" s="61"/>
    </row>
    <row r="773" ht="12.75" customHeight="1"/>
    <row r="774" spans="1:2" ht="12.75" customHeight="1">
      <c r="A774" s="55"/>
      <c r="B774" s="61"/>
    </row>
    <row r="775" ht="12.75" customHeight="1"/>
    <row r="776" spans="1:2" ht="12.75" customHeight="1">
      <c r="A776" s="64"/>
      <c r="B776" s="62"/>
    </row>
    <row r="777" spans="1:2" ht="12.75" customHeight="1">
      <c r="A777" s="65"/>
      <c r="B777" s="60"/>
    </row>
    <row r="778" ht="12.75" customHeight="1"/>
    <row r="779" spans="1:2" ht="12.75" customHeight="1">
      <c r="A779" s="55"/>
      <c r="B779" s="61"/>
    </row>
    <row r="780" ht="12.75" customHeight="1"/>
    <row r="781" spans="1:2" ht="12.75" customHeight="1">
      <c r="A781" s="55"/>
      <c r="B781" s="61"/>
    </row>
    <row r="782" ht="12.75" customHeight="1"/>
    <row r="783" spans="1:2" ht="12.75" customHeight="1">
      <c r="A783" s="64"/>
      <c r="B783" s="62"/>
    </row>
    <row r="784" spans="1:2" ht="12.75" customHeight="1">
      <c r="A784" s="65"/>
      <c r="B784" s="60"/>
    </row>
    <row r="785" spans="1:2" ht="12.75" customHeight="1">
      <c r="A785" s="65"/>
      <c r="B785" s="60"/>
    </row>
    <row r="786" ht="12.75" customHeight="1"/>
    <row r="787" spans="1:2" ht="12.75" customHeight="1">
      <c r="A787" s="55"/>
      <c r="B787" s="61"/>
    </row>
    <row r="788" ht="12.75" customHeight="1"/>
    <row r="789" spans="1:2" ht="12.75" customHeight="1">
      <c r="A789" s="55"/>
      <c r="B789" s="61"/>
    </row>
    <row r="790" ht="12.75" customHeight="1"/>
    <row r="791" spans="1:2" ht="12.75" customHeight="1">
      <c r="A791" s="64"/>
      <c r="B791" s="62"/>
    </row>
    <row r="792" spans="1:2" ht="12.75" customHeight="1">
      <c r="A792" s="65"/>
      <c r="B792" s="60"/>
    </row>
    <row r="793" ht="12.75" customHeight="1"/>
    <row r="794" spans="1:2" ht="12.75" customHeight="1">
      <c r="A794" s="55"/>
      <c r="B794" s="61"/>
    </row>
    <row r="795" ht="12.75" customHeight="1"/>
    <row r="796" spans="1:2" ht="12.75" customHeight="1">
      <c r="A796" s="55"/>
      <c r="B796" s="61"/>
    </row>
    <row r="797" ht="12.75" customHeight="1"/>
    <row r="798" spans="1:2" ht="12.75" customHeight="1">
      <c r="A798" s="64"/>
      <c r="B798" s="62"/>
    </row>
    <row r="799" spans="1:2" ht="12.75" customHeight="1">
      <c r="A799" s="65"/>
      <c r="B799" s="60"/>
    </row>
    <row r="800" ht="12.75" customHeight="1"/>
    <row r="801" spans="1:2" ht="12.75" customHeight="1">
      <c r="A801" s="55"/>
      <c r="B801" s="61"/>
    </row>
    <row r="802" ht="12.75" customHeight="1"/>
    <row r="803" spans="1:2" ht="12.75" customHeight="1">
      <c r="A803" s="55"/>
      <c r="B803" s="61"/>
    </row>
    <row r="804" ht="12.75" customHeight="1"/>
    <row r="805" spans="1:2" ht="12.75" customHeight="1">
      <c r="A805" s="64"/>
      <c r="B805" s="62"/>
    </row>
    <row r="806" spans="1:2" ht="12.75" customHeight="1">
      <c r="A806" s="65"/>
      <c r="B806" s="60"/>
    </row>
    <row r="807" ht="12.75" customHeight="1"/>
    <row r="808" spans="1:2" ht="12.75" customHeight="1">
      <c r="A808" s="55"/>
      <c r="B808" s="61"/>
    </row>
    <row r="809" ht="12.75" customHeight="1"/>
    <row r="810" spans="1:2" ht="12.75" customHeight="1">
      <c r="A810" s="55"/>
      <c r="B810" s="61"/>
    </row>
    <row r="811" ht="12.75" customHeight="1"/>
    <row r="812" spans="1:2" ht="12.75" customHeight="1">
      <c r="A812" s="64"/>
      <c r="B812" s="62"/>
    </row>
    <row r="813" spans="1:2" ht="12.75" customHeight="1">
      <c r="A813" s="65"/>
      <c r="B813" s="60"/>
    </row>
    <row r="814" ht="12.75" customHeight="1"/>
    <row r="815" spans="1:2" ht="12.75" customHeight="1">
      <c r="A815" s="55"/>
      <c r="B815" s="61"/>
    </row>
    <row r="816" ht="12.75" customHeight="1"/>
    <row r="817" spans="1:2" ht="12.75" customHeight="1">
      <c r="A817" s="55"/>
      <c r="B817" s="61"/>
    </row>
    <row r="818" ht="12.75" customHeight="1"/>
    <row r="819" spans="1:2" ht="12.75" customHeight="1">
      <c r="A819" s="64"/>
      <c r="B819" s="62"/>
    </row>
    <row r="820" spans="1:2" ht="12.75" customHeight="1">
      <c r="A820" s="65"/>
      <c r="B820" s="60"/>
    </row>
    <row r="821" ht="12.75" customHeight="1"/>
    <row r="822" spans="1:2" ht="12.75" customHeight="1">
      <c r="A822" s="55"/>
      <c r="B822" s="61"/>
    </row>
    <row r="823" ht="12.75" customHeight="1"/>
    <row r="824" spans="1:2" ht="12.75" customHeight="1">
      <c r="A824" s="55"/>
      <c r="B824" s="61"/>
    </row>
    <row r="825" ht="12.75" customHeight="1"/>
    <row r="826" spans="1:2" ht="12.75" customHeight="1">
      <c r="A826" s="64"/>
      <c r="B826" s="62"/>
    </row>
    <row r="827" spans="1:2" ht="12.75" customHeight="1">
      <c r="A827" s="65"/>
      <c r="B827" s="60"/>
    </row>
    <row r="828" ht="12.75" customHeight="1"/>
    <row r="829" spans="1:2" ht="12.75" customHeight="1">
      <c r="A829" s="55"/>
      <c r="B829" s="61"/>
    </row>
    <row r="830" ht="12.75" customHeight="1"/>
    <row r="831" spans="1:2" ht="12.75" customHeight="1">
      <c r="A831" s="55"/>
      <c r="B831" s="61"/>
    </row>
    <row r="832" ht="12.75" customHeight="1"/>
    <row r="833" spans="1:2" ht="12.75" customHeight="1">
      <c r="A833" s="64"/>
      <c r="B833" s="62"/>
    </row>
    <row r="834" spans="1:2" ht="12.75" customHeight="1">
      <c r="A834" s="65"/>
      <c r="B834" s="60"/>
    </row>
    <row r="835" ht="12.75" customHeight="1"/>
    <row r="836" spans="1:2" ht="12.75" customHeight="1">
      <c r="A836" s="55"/>
      <c r="B836" s="61"/>
    </row>
    <row r="837" ht="12.75" customHeight="1"/>
    <row r="838" spans="1:2" ht="12.75" customHeight="1">
      <c r="A838" s="55"/>
      <c r="B838" s="61"/>
    </row>
    <row r="839" ht="12.75" customHeight="1"/>
    <row r="840" spans="1:2" ht="12.75" customHeight="1">
      <c r="A840" s="64"/>
      <c r="B840" s="62"/>
    </row>
    <row r="841" spans="1:2" ht="12.75" customHeight="1">
      <c r="A841" s="65"/>
      <c r="B841" s="60"/>
    </row>
    <row r="842" spans="1:2" ht="12.75" customHeight="1">
      <c r="A842" s="65"/>
      <c r="B842" s="60"/>
    </row>
    <row r="843" spans="1:2" ht="12.75" customHeight="1">
      <c r="A843" s="55"/>
      <c r="B843" s="61"/>
    </row>
    <row r="844" ht="12.75" customHeight="1"/>
    <row r="845" spans="1:2" ht="12.75" customHeight="1">
      <c r="A845" s="55"/>
      <c r="B845" s="61"/>
    </row>
    <row r="846" ht="12.75" customHeight="1"/>
    <row r="847" spans="1:2" ht="12.75" customHeight="1">
      <c r="A847" s="64"/>
      <c r="B847" s="62"/>
    </row>
    <row r="848" spans="1:2" ht="12.75" customHeight="1">
      <c r="A848" s="65"/>
      <c r="B848" s="60"/>
    </row>
    <row r="849" spans="1:2" ht="12.75" customHeight="1">
      <c r="A849" s="65"/>
      <c r="B849" s="60"/>
    </row>
    <row r="850" ht="12.75" customHeight="1"/>
    <row r="851" spans="1:2" ht="12.75" customHeight="1">
      <c r="A851" s="55"/>
      <c r="B851" s="61"/>
    </row>
    <row r="852" ht="12.75" customHeight="1"/>
    <row r="853" spans="1:2" ht="12.75" customHeight="1">
      <c r="A853" s="55"/>
      <c r="B853" s="61"/>
    </row>
    <row r="854" ht="12.75" customHeight="1"/>
    <row r="855" spans="1:2" ht="12.75" customHeight="1">
      <c r="A855" s="64"/>
      <c r="B855" s="62"/>
    </row>
    <row r="856" spans="1:2" ht="12.75" customHeight="1">
      <c r="A856" s="65"/>
      <c r="B856" s="60"/>
    </row>
    <row r="857" ht="12.75" customHeight="1"/>
    <row r="858" spans="1:2" ht="12.75" customHeight="1">
      <c r="A858" s="55"/>
      <c r="B858" s="61"/>
    </row>
    <row r="859" ht="12.75" customHeight="1"/>
    <row r="860" spans="1:2" ht="12.75" customHeight="1">
      <c r="A860" s="55"/>
      <c r="B860" s="61"/>
    </row>
    <row r="861" ht="12.75" customHeight="1"/>
    <row r="862" spans="1:2" ht="12.75" customHeight="1">
      <c r="A862" s="64"/>
      <c r="B862" s="62"/>
    </row>
    <row r="863" spans="1:2" ht="12.75" customHeight="1">
      <c r="A863" s="65"/>
      <c r="B863" s="60"/>
    </row>
    <row r="864" ht="12.75" customHeight="1"/>
    <row r="865" spans="1:2" ht="12.75" customHeight="1">
      <c r="A865" s="55"/>
      <c r="B865" s="61"/>
    </row>
    <row r="866" ht="12.75" customHeight="1"/>
    <row r="867" spans="1:2" ht="12.75" customHeight="1">
      <c r="A867" s="55"/>
      <c r="B867" s="61"/>
    </row>
    <row r="868" ht="12.75" customHeight="1"/>
    <row r="869" spans="1:2" ht="12.75" customHeight="1">
      <c r="A869" s="64"/>
      <c r="B869" s="62"/>
    </row>
    <row r="870" spans="1:2" ht="12.75" customHeight="1">
      <c r="A870" s="65"/>
      <c r="B870" s="60"/>
    </row>
    <row r="871" ht="12.75" customHeight="1"/>
    <row r="872" spans="1:2" ht="12.75" customHeight="1">
      <c r="A872" s="55"/>
      <c r="B872" s="61"/>
    </row>
    <row r="873" ht="12.75" customHeight="1"/>
    <row r="874" spans="1:2" ht="12.75" customHeight="1">
      <c r="A874" s="55"/>
      <c r="B874" s="61"/>
    </row>
    <row r="875" ht="12.75" customHeight="1"/>
    <row r="876" spans="1:2" ht="12.75" customHeight="1">
      <c r="A876" s="64"/>
      <c r="B876" s="62"/>
    </row>
    <row r="877" spans="1:2" ht="12.75" customHeight="1">
      <c r="A877" s="65"/>
      <c r="B877" s="60"/>
    </row>
    <row r="878" ht="12.75" customHeight="1"/>
    <row r="879" spans="1:2" ht="12.75" customHeight="1">
      <c r="A879" s="55"/>
      <c r="B879" s="61"/>
    </row>
    <row r="880" ht="12.75" customHeight="1"/>
    <row r="881" spans="1:2" ht="12.75" customHeight="1">
      <c r="A881" s="55"/>
      <c r="B881" s="61"/>
    </row>
    <row r="882" ht="12.75" customHeight="1"/>
    <row r="883" spans="1:2" ht="12.75" customHeight="1">
      <c r="A883" s="64"/>
      <c r="B883" s="62"/>
    </row>
    <row r="884" spans="1:2" ht="12.75" customHeight="1">
      <c r="A884" s="65"/>
      <c r="B884" s="60"/>
    </row>
    <row r="885" ht="12.75" customHeight="1"/>
    <row r="886" spans="1:2" ht="12.75" customHeight="1">
      <c r="A886" s="55"/>
      <c r="B886" s="61"/>
    </row>
    <row r="887" ht="12.75" customHeight="1"/>
    <row r="888" spans="1:2" ht="12.75" customHeight="1">
      <c r="A888" s="55"/>
      <c r="B888" s="61"/>
    </row>
    <row r="889" ht="12.75" customHeight="1"/>
    <row r="890" spans="1:2" ht="12.75" customHeight="1">
      <c r="A890" s="64"/>
      <c r="B890" s="62"/>
    </row>
    <row r="891" spans="1:2" ht="12.75" customHeight="1">
      <c r="A891" s="65"/>
      <c r="B891" s="60"/>
    </row>
    <row r="892" ht="12.75" customHeight="1"/>
    <row r="893" spans="1:2" ht="12.75" customHeight="1">
      <c r="A893" s="55"/>
      <c r="B893" s="61"/>
    </row>
    <row r="894" ht="12.75" customHeight="1"/>
    <row r="895" spans="1:2" ht="12.75" customHeight="1">
      <c r="A895" s="55"/>
      <c r="B895" s="61"/>
    </row>
    <row r="896" ht="12.75" customHeight="1"/>
    <row r="897" spans="1:2" ht="12.75" customHeight="1">
      <c r="A897" s="64"/>
      <c r="B897" s="62"/>
    </row>
    <row r="898" spans="1:2" ht="12.75" customHeight="1">
      <c r="A898" s="65"/>
      <c r="B898" s="60"/>
    </row>
    <row r="899" ht="12.75" customHeight="1"/>
    <row r="900" spans="1:2" ht="12.75" customHeight="1">
      <c r="A900" s="55"/>
      <c r="B900" s="61"/>
    </row>
    <row r="901" ht="12.75" customHeight="1"/>
    <row r="902" spans="1:2" ht="12.75" customHeight="1">
      <c r="A902" s="55"/>
      <c r="B902" s="61"/>
    </row>
    <row r="903" ht="12.75" customHeight="1"/>
    <row r="904" spans="1:2" ht="12.75" customHeight="1">
      <c r="A904" s="64"/>
      <c r="B904" s="62"/>
    </row>
    <row r="905" spans="1:2" ht="12.75" customHeight="1">
      <c r="A905" s="65"/>
      <c r="B905" s="60"/>
    </row>
    <row r="906" ht="12.75" customHeight="1"/>
    <row r="907" spans="1:2" ht="12.75" customHeight="1">
      <c r="A907" s="55"/>
      <c r="B907" s="61"/>
    </row>
    <row r="908" ht="12.75" customHeight="1"/>
    <row r="909" spans="1:2" ht="12.75" customHeight="1">
      <c r="A909" s="55"/>
      <c r="B909" s="61"/>
    </row>
    <row r="910" spans="1:2" ht="12.75" customHeight="1">
      <c r="A910" s="55"/>
      <c r="B910" s="61"/>
    </row>
    <row r="911" spans="1:2" ht="12.75" customHeight="1">
      <c r="A911" s="67"/>
      <c r="B911" s="63"/>
    </row>
    <row r="912" spans="1:2" ht="12.75" customHeight="1">
      <c r="A912" s="65"/>
      <c r="B912" s="60"/>
    </row>
    <row r="913" ht="12.75" customHeight="1"/>
    <row r="914" spans="1:2" ht="12.75" customHeight="1">
      <c r="A914" s="55"/>
      <c r="B914" s="68"/>
    </row>
    <row r="915" ht="12.75" customHeight="1"/>
    <row r="916" spans="1:2" ht="12.75" customHeight="1">
      <c r="A916" s="55"/>
      <c r="B916" s="68"/>
    </row>
    <row r="917" ht="12.75" customHeight="1"/>
    <row r="918" spans="1:2" ht="12.75" customHeight="1">
      <c r="A918" s="64"/>
      <c r="B918" s="62"/>
    </row>
    <row r="919" spans="1:2" ht="12.75" customHeight="1">
      <c r="A919" s="65"/>
      <c r="B919" s="60"/>
    </row>
    <row r="920" ht="12.75" customHeight="1"/>
    <row r="921" spans="1:2" ht="12.75" customHeight="1">
      <c r="A921" s="55"/>
      <c r="B921" s="61"/>
    </row>
    <row r="922" ht="12.75" customHeight="1"/>
    <row r="923" spans="1:2" ht="12.75" customHeight="1">
      <c r="A923" s="55"/>
      <c r="B923" s="61"/>
    </row>
    <row r="924" ht="12.75" customHeight="1"/>
    <row r="925" spans="1:2" ht="12.75" customHeight="1">
      <c r="A925" s="64"/>
      <c r="B925" s="62"/>
    </row>
    <row r="926" spans="1:2" ht="12.75" customHeight="1">
      <c r="A926" s="65"/>
      <c r="B926" s="60"/>
    </row>
    <row r="927" ht="12.75" customHeight="1"/>
    <row r="928" spans="1:2" ht="12.75" customHeight="1">
      <c r="A928" s="55"/>
      <c r="B928" s="61"/>
    </row>
    <row r="929" ht="12.75" customHeight="1"/>
    <row r="930" spans="1:2" ht="12.75" customHeight="1">
      <c r="A930" s="55"/>
      <c r="B930" s="61"/>
    </row>
    <row r="931" ht="12.75" customHeight="1"/>
    <row r="932" spans="1:2" ht="12.75" customHeight="1">
      <c r="A932" s="64"/>
      <c r="B932" s="62"/>
    </row>
    <row r="933" spans="1:2" ht="12.75" customHeight="1">
      <c r="A933" s="65"/>
      <c r="B933" s="60"/>
    </row>
    <row r="934" ht="12.75" customHeight="1"/>
    <row r="935" spans="1:2" ht="12.75" customHeight="1">
      <c r="A935" s="55"/>
      <c r="B935" s="61"/>
    </row>
    <row r="936" ht="12.75" customHeight="1"/>
    <row r="937" spans="1:2" ht="12.75" customHeight="1">
      <c r="A937" s="55"/>
      <c r="B937" s="61"/>
    </row>
    <row r="938" ht="12.75" customHeight="1"/>
    <row r="939" spans="1:2" ht="12.75" customHeight="1">
      <c r="A939" s="64"/>
      <c r="B939" s="62"/>
    </row>
    <row r="940" spans="1:2" ht="12.75" customHeight="1">
      <c r="A940" s="65"/>
      <c r="B940" s="60"/>
    </row>
    <row r="941" ht="12.75" customHeight="1"/>
    <row r="942" spans="1:2" ht="12.75" customHeight="1">
      <c r="A942" s="55"/>
      <c r="B942" s="61"/>
    </row>
    <row r="943" ht="12.75" customHeight="1"/>
    <row r="944" spans="1:2" ht="12.75" customHeight="1">
      <c r="A944" s="55"/>
      <c r="B944" s="61"/>
    </row>
    <row r="945" ht="12.75" customHeight="1"/>
    <row r="946" spans="1:2" ht="12.75" customHeight="1">
      <c r="A946" s="55"/>
      <c r="B946" s="61"/>
    </row>
    <row r="947" ht="12.75" customHeight="1"/>
    <row r="948" spans="1:2" ht="12.75" customHeight="1">
      <c r="A948" s="55"/>
      <c r="B948" s="61"/>
    </row>
    <row r="949" ht="12.75" customHeight="1"/>
    <row r="950" ht="12.75" customHeight="1"/>
    <row r="951" spans="1:2" ht="12.75" customHeight="1">
      <c r="A951" s="69"/>
      <c r="B951" s="61"/>
    </row>
    <row r="952" ht="12.75" customHeight="1"/>
    <row r="953" spans="1:2" ht="12.75" customHeight="1">
      <c r="A953" s="69"/>
      <c r="B953" s="61"/>
    </row>
    <row r="954" ht="12.75" customHeight="1"/>
    <row r="955" spans="1:2" ht="12.75" customHeight="1">
      <c r="A955" s="69"/>
      <c r="B955" s="62"/>
    </row>
    <row r="956" spans="1:2" ht="12.75" customHeight="1">
      <c r="A956" s="65"/>
      <c r="B956" s="60"/>
    </row>
    <row r="957" ht="12.75" customHeight="1"/>
    <row r="958" spans="1:2" ht="12.75" customHeight="1">
      <c r="A958" s="55"/>
      <c r="B958" s="61"/>
    </row>
    <row r="959" ht="12.75" customHeight="1"/>
    <row r="960" spans="1:2" ht="12.75" customHeight="1">
      <c r="A960" s="69"/>
      <c r="B960" s="62"/>
    </row>
    <row r="961" spans="1:2" ht="12.75" customHeight="1">
      <c r="A961" s="65"/>
      <c r="B961" s="60"/>
    </row>
    <row r="962" ht="12.75" customHeight="1"/>
    <row r="963" spans="1:2" ht="12.75" customHeight="1">
      <c r="A963" s="55"/>
      <c r="B963" s="61"/>
    </row>
    <row r="964" ht="12.75" customHeight="1"/>
    <row r="965" spans="1:2" ht="12.75" customHeight="1">
      <c r="A965" s="55"/>
      <c r="B965" s="61"/>
    </row>
    <row r="966" ht="12.75" customHeight="1"/>
    <row r="967" spans="1:2" ht="12.75" customHeight="1">
      <c r="A967" s="55"/>
      <c r="B967" s="61"/>
    </row>
    <row r="968" ht="12.75" customHeight="1"/>
    <row r="969" ht="12.75" customHeight="1"/>
    <row r="970" spans="1:2" ht="12.75" customHeight="1">
      <c r="A970" s="69"/>
      <c r="B970" s="61"/>
    </row>
    <row r="971" ht="12.75" customHeight="1"/>
    <row r="972" spans="1:2" ht="12.75" customHeight="1">
      <c r="A972" s="70"/>
      <c r="B972" s="68"/>
    </row>
    <row r="973" ht="12.75" customHeight="1"/>
    <row r="974" spans="1:2" ht="12.75" customHeight="1">
      <c r="A974" s="70"/>
      <c r="B974" s="63"/>
    </row>
    <row r="975" spans="1:2" ht="12.75" customHeight="1">
      <c r="A975" s="66"/>
      <c r="B975" s="60"/>
    </row>
    <row r="976" spans="1:2" ht="12.75" customHeight="1">
      <c r="A976" s="65"/>
      <c r="B976" s="60"/>
    </row>
    <row r="977" spans="1:2" ht="12.75" customHeight="1">
      <c r="A977" s="55"/>
      <c r="B977" s="61"/>
    </row>
    <row r="978" spans="1:2" ht="12.75" customHeight="1">
      <c r="A978" s="65"/>
      <c r="B978" s="60"/>
    </row>
    <row r="979" spans="1:2" ht="12.75" customHeight="1">
      <c r="A979" s="70"/>
      <c r="B979" s="63"/>
    </row>
    <row r="980" spans="1:2" ht="12.75" customHeight="1">
      <c r="A980" s="66"/>
      <c r="B980" s="71"/>
    </row>
    <row r="981" spans="1:2" ht="12.75" customHeight="1">
      <c r="A981" s="66"/>
      <c r="B981" s="71"/>
    </row>
    <row r="982" spans="1:2" ht="12.75" customHeight="1">
      <c r="A982" s="55"/>
      <c r="B982" s="61"/>
    </row>
    <row r="983" ht="12.75" customHeight="1"/>
    <row r="984" ht="12.75" customHeight="1">
      <c r="A984" s="66"/>
    </row>
    <row r="985" ht="12.75" customHeight="1">
      <c r="A985" s="67"/>
    </row>
    <row r="986" spans="1:2" ht="12.75" customHeight="1">
      <c r="A986" s="85"/>
      <c r="B986" s="86"/>
    </row>
    <row r="987" ht="12.75" customHeight="1">
      <c r="B987" s="76"/>
    </row>
    <row r="988" spans="1:2" ht="12.75" customHeight="1">
      <c r="A988" s="55"/>
      <c r="B988" s="68"/>
    </row>
    <row r="989" ht="12.75" customHeight="1">
      <c r="A989" s="66"/>
    </row>
    <row r="990" ht="12.75" customHeight="1">
      <c r="A990" s="67"/>
    </row>
    <row r="991" spans="1:2" ht="12.75" customHeight="1">
      <c r="A991" s="83"/>
      <c r="B991" s="76"/>
    </row>
    <row r="992" spans="1:2" ht="12.75" customHeight="1">
      <c r="A992" s="83"/>
      <c r="B992" s="76"/>
    </row>
    <row r="993" spans="1:2" ht="12.75" customHeight="1">
      <c r="A993" s="55"/>
      <c r="B993" s="68"/>
    </row>
    <row r="994" ht="12.75" customHeight="1">
      <c r="A994" s="66"/>
    </row>
    <row r="995" ht="12.75" customHeight="1">
      <c r="A995" s="67"/>
    </row>
    <row r="996" spans="1:2" ht="12.75" customHeight="1">
      <c r="A996" s="83"/>
      <c r="B996" s="76"/>
    </row>
    <row r="997" spans="1:2" ht="12.75" customHeight="1">
      <c r="A997" s="83"/>
      <c r="B997" s="76"/>
    </row>
    <row r="998" spans="1:2" ht="12.75" customHeight="1">
      <c r="A998" s="55"/>
      <c r="B998" s="68"/>
    </row>
    <row r="999" ht="12.75" customHeight="1">
      <c r="A999" s="66"/>
    </row>
    <row r="1000" ht="12.75" customHeight="1">
      <c r="A1000" s="67"/>
    </row>
    <row r="1001" spans="1:2" ht="12.75" customHeight="1">
      <c r="A1001" s="83"/>
      <c r="B1001" s="76"/>
    </row>
    <row r="1002" ht="12.75" customHeight="1">
      <c r="A1002" s="67"/>
    </row>
    <row r="1003" spans="1:2" ht="12.75" customHeight="1">
      <c r="A1003" s="55"/>
      <c r="B1003" s="68"/>
    </row>
    <row r="1004" ht="12.75" customHeight="1">
      <c r="A1004" s="67"/>
    </row>
    <row r="1005" ht="12.75" customHeight="1">
      <c r="A1005" s="67"/>
    </row>
    <row r="1006" spans="1:2" ht="12.75" customHeight="1">
      <c r="A1006" s="83"/>
      <c r="B1006" s="76"/>
    </row>
    <row r="1007" ht="12.75" customHeight="1">
      <c r="A1007" s="67"/>
    </row>
    <row r="1008" ht="12.75" customHeight="1">
      <c r="A1008" s="67"/>
    </row>
    <row r="1009" spans="1:2" ht="12.75" customHeight="1">
      <c r="A1009" s="83"/>
      <c r="B1009" s="76"/>
    </row>
    <row r="1010" ht="12.75" customHeight="1">
      <c r="A1010" s="67"/>
    </row>
    <row r="1011" ht="12.75" customHeight="1">
      <c r="A1011" s="67"/>
    </row>
    <row r="1012" spans="1:2" ht="12.75" customHeight="1">
      <c r="A1012" s="83"/>
      <c r="B1012" s="76"/>
    </row>
    <row r="1013" spans="1:2" ht="12.75" customHeight="1">
      <c r="A1013" s="83"/>
      <c r="B1013" s="76"/>
    </row>
    <row r="1014" spans="1:2" ht="12.75" customHeight="1">
      <c r="A1014" s="83"/>
      <c r="B1014" s="76"/>
    </row>
    <row r="1015" ht="12.75" customHeight="1">
      <c r="A1015" s="67"/>
    </row>
    <row r="1016" ht="12.75" customHeight="1">
      <c r="A1016" s="67"/>
    </row>
    <row r="1017" spans="1:2" ht="12.75" customHeight="1">
      <c r="A1017" s="83"/>
      <c r="B1017" s="84"/>
    </row>
    <row r="1018" ht="12.75" customHeight="1">
      <c r="A1018" s="67"/>
    </row>
    <row r="1019" ht="12.75" customHeight="1">
      <c r="A1019" s="67"/>
    </row>
    <row r="1020" spans="1:2" ht="12.75" customHeight="1">
      <c r="A1020" s="83"/>
      <c r="B1020" s="76"/>
    </row>
    <row r="1021" ht="12.75" customHeight="1">
      <c r="A1021" s="67"/>
    </row>
    <row r="1022" ht="12.75" customHeight="1">
      <c r="A1022" s="67"/>
    </row>
    <row r="1023" spans="1:2" ht="12.75" customHeight="1">
      <c r="A1023" s="83"/>
      <c r="B1023" s="76"/>
    </row>
    <row r="1024" ht="12.75" customHeight="1">
      <c r="A1024" s="67"/>
    </row>
    <row r="1025" ht="12.75" customHeight="1">
      <c r="A1025" s="67"/>
    </row>
    <row r="1026" spans="1:2" ht="12.75" customHeight="1">
      <c r="A1026" s="83"/>
      <c r="B1026" s="76"/>
    </row>
    <row r="1027" ht="12.75" customHeight="1">
      <c r="A1027" s="67"/>
    </row>
    <row r="1028" ht="12.75" customHeight="1">
      <c r="A1028" s="67"/>
    </row>
    <row r="1029" spans="1:2" ht="12.75" customHeight="1">
      <c r="A1029" s="83"/>
      <c r="B1029" s="76"/>
    </row>
    <row r="1030" ht="12.75" customHeight="1">
      <c r="A1030" s="67"/>
    </row>
    <row r="1031" ht="12.75" customHeight="1">
      <c r="A1031" s="67"/>
    </row>
    <row r="1032" spans="1:2" ht="12.75" customHeight="1">
      <c r="A1032" s="83"/>
      <c r="B1032" s="76"/>
    </row>
    <row r="1033" ht="12.75" customHeight="1">
      <c r="A1033" s="67"/>
    </row>
    <row r="1034" ht="12.75" customHeight="1">
      <c r="A1034" s="67"/>
    </row>
    <row r="1035" spans="1:2" ht="12.75" customHeight="1">
      <c r="A1035" s="83"/>
      <c r="B1035" s="76"/>
    </row>
    <row r="1036" ht="12.75" customHeight="1">
      <c r="A1036" s="67"/>
    </row>
    <row r="1037" ht="12.75" customHeight="1">
      <c r="A1037" s="67"/>
    </row>
    <row r="1038" spans="1:2" ht="12.75" customHeight="1">
      <c r="A1038" s="83"/>
      <c r="B1038" s="76"/>
    </row>
    <row r="1039" ht="12.75" customHeight="1">
      <c r="A1039" s="67"/>
    </row>
    <row r="1040" ht="12.75" customHeight="1">
      <c r="A1040" s="67"/>
    </row>
    <row r="1041" spans="1:2" ht="12.75" customHeight="1">
      <c r="A1041" s="83"/>
      <c r="B1041" s="76"/>
    </row>
    <row r="1042" ht="12.75" customHeight="1">
      <c r="A1042" s="67"/>
    </row>
    <row r="1043" ht="12.75" customHeight="1">
      <c r="A1043" s="67"/>
    </row>
    <row r="1044" spans="1:2" ht="12.75" customHeight="1">
      <c r="A1044" s="83"/>
      <c r="B1044" s="76"/>
    </row>
    <row r="1045" ht="12.75" customHeight="1">
      <c r="B1045" s="76"/>
    </row>
    <row r="1046" ht="12.75" customHeight="1">
      <c r="A1046" s="67"/>
    </row>
    <row r="1047" spans="1:2" ht="12.75" customHeight="1">
      <c r="A1047" s="83"/>
      <c r="B1047" s="76"/>
    </row>
    <row r="1048" spans="1:2" ht="12.75" customHeight="1">
      <c r="A1048" s="83"/>
      <c r="B1048" s="76"/>
    </row>
    <row r="1049" ht="12.75" customHeight="1">
      <c r="A1049" s="67"/>
    </row>
    <row r="1050" spans="1:2" ht="12.75" customHeight="1">
      <c r="A1050" s="83"/>
      <c r="B1050" s="76"/>
    </row>
    <row r="1051" spans="1:2" ht="12.75" customHeight="1">
      <c r="A1051" s="83"/>
      <c r="B1051" s="76"/>
    </row>
    <row r="1052" spans="1:2" ht="12.75" customHeight="1">
      <c r="A1052" s="55"/>
      <c r="B1052" s="68"/>
    </row>
    <row r="1053" spans="1:2" ht="12.75" customHeight="1">
      <c r="A1053" s="83"/>
      <c r="B1053" s="76"/>
    </row>
    <row r="1054" ht="12.75" customHeight="1">
      <c r="A1054" s="67"/>
    </row>
    <row r="1055" spans="1:2" ht="12.75" customHeight="1">
      <c r="A1055" s="67"/>
      <c r="B1055" s="68"/>
    </row>
    <row r="1056" spans="1:2" ht="12.75" customHeight="1">
      <c r="A1056" s="67"/>
      <c r="B1056" s="68"/>
    </row>
    <row r="1057" ht="12.75" customHeight="1">
      <c r="A1057" s="67"/>
    </row>
    <row r="1058" spans="1:2" ht="12.75" customHeight="1">
      <c r="A1058" s="83"/>
      <c r="B1058" s="76"/>
    </row>
    <row r="1059" spans="1:2" ht="12.75" customHeight="1">
      <c r="A1059" s="67"/>
      <c r="B1059" s="68"/>
    </row>
    <row r="1060" ht="12.75" customHeight="1">
      <c r="A1060" s="67"/>
    </row>
    <row r="1061" spans="1:2" ht="12.75" customHeight="1">
      <c r="A1061" s="83"/>
      <c r="B1061" s="76"/>
    </row>
    <row r="1062" spans="1:2" ht="12.75" customHeight="1">
      <c r="A1062" s="67"/>
      <c r="B1062" s="68"/>
    </row>
    <row r="1063" ht="12.75" customHeight="1">
      <c r="A1063" s="67"/>
    </row>
    <row r="1064" spans="1:2" ht="12.75" customHeight="1">
      <c r="A1064" s="83"/>
      <c r="B1064" s="76"/>
    </row>
    <row r="1065" spans="1:2" ht="12.75" customHeight="1">
      <c r="A1065" s="67"/>
      <c r="B1065" s="68"/>
    </row>
    <row r="1066" ht="12.75" customHeight="1">
      <c r="A1066" s="67"/>
    </row>
    <row r="1067" spans="1:2" ht="12.75" customHeight="1">
      <c r="A1067" s="83"/>
      <c r="B1067" s="76"/>
    </row>
    <row r="1068" ht="12.75" customHeight="1">
      <c r="A1068" s="67"/>
    </row>
    <row r="1069" ht="12.75" customHeight="1">
      <c r="A1069" s="67"/>
    </row>
    <row r="1070" spans="1:2" ht="12.75" customHeight="1">
      <c r="A1070" s="83"/>
      <c r="B1070" s="76"/>
    </row>
    <row r="1071" ht="12.75" customHeight="1">
      <c r="A1071" s="67"/>
    </row>
    <row r="1072" ht="12.75" customHeight="1">
      <c r="A1072" s="67"/>
    </row>
    <row r="1073" spans="1:2" ht="12.75" customHeight="1">
      <c r="A1073" s="83"/>
      <c r="B1073" s="76"/>
    </row>
    <row r="1074" ht="12.75" customHeight="1">
      <c r="A1074" s="67"/>
    </row>
    <row r="1075" spans="1:2" ht="12.75" customHeight="1">
      <c r="A1075" s="67"/>
      <c r="B1075" s="87"/>
    </row>
    <row r="1076" spans="1:2" ht="12.75" customHeight="1">
      <c r="A1076" s="83"/>
      <c r="B1076" s="76"/>
    </row>
    <row r="1077" spans="1:2" ht="12.75" customHeight="1">
      <c r="A1077" s="83"/>
      <c r="B1077" s="76"/>
    </row>
    <row r="1078" spans="1:2" ht="12.75" customHeight="1">
      <c r="A1078" s="83"/>
      <c r="B1078" s="76"/>
    </row>
    <row r="1079" ht="12.75" customHeight="1">
      <c r="A1079" s="67"/>
    </row>
    <row r="1080" ht="12.75" customHeight="1">
      <c r="A1080" s="67"/>
    </row>
    <row r="1081" spans="1:2" ht="12.75" customHeight="1">
      <c r="A1081" s="83"/>
      <c r="B1081" s="76"/>
    </row>
    <row r="1082" ht="12.75" customHeight="1">
      <c r="A1082" s="67"/>
    </row>
    <row r="1083" ht="12.75" customHeight="1">
      <c r="A1083" s="67"/>
    </row>
    <row r="1084" spans="1:2" ht="12.75" customHeight="1">
      <c r="A1084" s="83"/>
      <c r="B1084" s="76"/>
    </row>
    <row r="1085" spans="1:2" ht="12.75" customHeight="1">
      <c r="A1085" s="83"/>
      <c r="B1085" s="76"/>
    </row>
    <row r="1086" spans="1:2" ht="12.75" customHeight="1">
      <c r="A1086" s="83"/>
      <c r="B1086" s="76"/>
    </row>
    <row r="1087" spans="1:2" ht="12.75" customHeight="1">
      <c r="A1087" s="83"/>
      <c r="B1087" s="76"/>
    </row>
    <row r="1088" spans="1:2" ht="12.75" customHeight="1">
      <c r="A1088" s="83"/>
      <c r="B1088" s="76"/>
    </row>
    <row r="1089" spans="1:2" ht="12.75" customHeight="1">
      <c r="A1089" s="83"/>
      <c r="B1089" s="76"/>
    </row>
    <row r="1090" ht="12.75" customHeight="1">
      <c r="A1090" s="67"/>
    </row>
    <row r="1091" spans="1:2" ht="12.75" customHeight="1">
      <c r="A1091" s="67"/>
      <c r="B1091" s="76"/>
    </row>
    <row r="1092" spans="1:2" ht="12.75" customHeight="1">
      <c r="A1092" s="72"/>
      <c r="B1092" s="76"/>
    </row>
    <row r="1093" spans="1:2" ht="12.75" customHeight="1">
      <c r="A1093" s="83"/>
      <c r="B1093" s="76"/>
    </row>
    <row r="1094" spans="1:2" ht="12.75" customHeight="1">
      <c r="A1094" s="83"/>
      <c r="B1094" s="76"/>
    </row>
    <row r="1095" spans="1:2" ht="12.75" customHeight="1">
      <c r="A1095" s="83"/>
      <c r="B1095" s="76"/>
    </row>
    <row r="1096" spans="1:2" ht="12.75" customHeight="1">
      <c r="A1096" s="83"/>
      <c r="B1096" s="76"/>
    </row>
    <row r="1097" spans="1:2" ht="12.75" customHeight="1">
      <c r="A1097" s="83"/>
      <c r="B1097" s="76"/>
    </row>
    <row r="1098" ht="12.75" customHeight="1">
      <c r="A1098" s="67"/>
    </row>
    <row r="1099" ht="12.75" customHeight="1">
      <c r="A1099" s="67"/>
    </row>
    <row r="1100" spans="1:2" ht="12.75" customHeight="1">
      <c r="A1100" s="83"/>
      <c r="B1100" s="76"/>
    </row>
    <row r="1101" ht="12.75" customHeight="1">
      <c r="B1101" s="76"/>
    </row>
    <row r="1102" spans="1:2" ht="12.75" customHeight="1">
      <c r="A1102" s="67"/>
      <c r="B1102" s="76"/>
    </row>
    <row r="1103" spans="1:2" ht="12.75" customHeight="1">
      <c r="A1103" s="83"/>
      <c r="B1103" s="76"/>
    </row>
    <row r="1104" spans="1:2" ht="12.75" customHeight="1">
      <c r="A1104" s="83"/>
      <c r="B1104" s="76"/>
    </row>
    <row r="1105" spans="1:2" ht="12.75" customHeight="1">
      <c r="A1105" s="67"/>
      <c r="B1105" s="76"/>
    </row>
    <row r="1106" spans="1:2" ht="12.75" customHeight="1">
      <c r="A1106" s="83"/>
      <c r="B1106" s="76"/>
    </row>
    <row r="1107" ht="12.75" customHeight="1">
      <c r="B1107" s="76"/>
    </row>
    <row r="1108" spans="1:2" ht="12.75" customHeight="1">
      <c r="A1108" s="73"/>
      <c r="B1108" s="68"/>
    </row>
    <row r="1109" ht="12.75" customHeight="1">
      <c r="B1109" s="76"/>
    </row>
    <row r="1110" spans="1:2" ht="12.75" customHeight="1">
      <c r="A1110" s="67"/>
      <c r="B1110" s="68"/>
    </row>
    <row r="1111" ht="12.75" customHeight="1">
      <c r="A1111" s="67"/>
    </row>
    <row r="1112" ht="12.75" customHeight="1">
      <c r="A1112" s="67"/>
    </row>
    <row r="1113" spans="1:2" ht="12.75" customHeight="1">
      <c r="A1113" s="83"/>
      <c r="B1113" s="76"/>
    </row>
    <row r="1114" spans="1:2" ht="12.75" customHeight="1">
      <c r="A1114" s="83"/>
      <c r="B1114" s="76"/>
    </row>
    <row r="1115" ht="12.75" customHeight="1">
      <c r="A1115" s="67"/>
    </row>
    <row r="1116" ht="12.75" customHeight="1">
      <c r="A1116" s="67"/>
    </row>
    <row r="1117" spans="1:2" ht="12.75" customHeight="1">
      <c r="A1117" s="83"/>
      <c r="B1117" s="76"/>
    </row>
    <row r="1118" spans="1:2" ht="12.75" customHeight="1">
      <c r="A1118" s="83"/>
      <c r="B1118" s="76"/>
    </row>
    <row r="1119" spans="1:2" ht="12.75" customHeight="1">
      <c r="A1119" s="83"/>
      <c r="B1119" s="76"/>
    </row>
    <row r="1120" spans="1:2" ht="12.75" customHeight="1">
      <c r="A1120" s="83"/>
      <c r="B1120" s="76"/>
    </row>
    <row r="1121" spans="1:2" ht="12.75" customHeight="1">
      <c r="A1121" s="83"/>
      <c r="B1121" s="76"/>
    </row>
    <row r="1122" ht="12.75" customHeight="1">
      <c r="A1122" s="67"/>
    </row>
    <row r="1123" ht="12.75" customHeight="1">
      <c r="A1123" s="67"/>
    </row>
    <row r="1124" spans="1:2" ht="12.75" customHeight="1">
      <c r="A1124" s="83"/>
      <c r="B1124" s="76"/>
    </row>
    <row r="1125" spans="1:2" ht="12.75" customHeight="1">
      <c r="A1125" s="83"/>
      <c r="B1125" s="76"/>
    </row>
    <row r="1126" spans="1:2" ht="12.75" customHeight="1">
      <c r="A1126" s="83"/>
      <c r="B1126" s="76"/>
    </row>
    <row r="1127" spans="1:2" ht="12.75" customHeight="1">
      <c r="A1127" s="83"/>
      <c r="B1127" s="76"/>
    </row>
    <row r="1128" spans="1:2" ht="12.75" customHeight="1">
      <c r="A1128" s="83"/>
      <c r="B1128" s="76"/>
    </row>
    <row r="1129" spans="1:2" ht="12.75" customHeight="1">
      <c r="A1129" s="55"/>
      <c r="B1129" s="68"/>
    </row>
    <row r="1130" spans="1:2" ht="12.75" customHeight="1">
      <c r="A1130" s="83"/>
      <c r="B1130" s="76"/>
    </row>
    <row r="1131" spans="1:2" ht="12.75" customHeight="1">
      <c r="A1131" s="67"/>
      <c r="B1131" s="68"/>
    </row>
    <row r="1132" ht="12.75" customHeight="1">
      <c r="A1132" s="67"/>
    </row>
    <row r="1133" ht="12.75" customHeight="1">
      <c r="A1133" s="67"/>
    </row>
    <row r="1134" spans="1:2" ht="12.75" customHeight="1">
      <c r="A1134" s="83"/>
      <c r="B1134" s="76"/>
    </row>
    <row r="1135" spans="1:2" ht="12.75" customHeight="1">
      <c r="A1135" s="83"/>
      <c r="B1135" s="76"/>
    </row>
    <row r="1136" ht="12.75" customHeight="1">
      <c r="A1136" s="67"/>
    </row>
    <row r="1137" spans="1:2" ht="12.75" customHeight="1">
      <c r="A1137" s="83"/>
      <c r="B1137" s="76"/>
    </row>
    <row r="1138" ht="12.75" customHeight="1">
      <c r="A1138" s="67"/>
    </row>
    <row r="1139" ht="12.75" customHeight="1">
      <c r="A1139" s="67"/>
    </row>
    <row r="1140" spans="1:2" ht="12.75" customHeight="1">
      <c r="A1140" s="83"/>
      <c r="B1140" s="76"/>
    </row>
    <row r="1141" spans="1:2" ht="12.75" customHeight="1">
      <c r="A1141" s="83"/>
      <c r="B1141" s="76"/>
    </row>
    <row r="1142" ht="12.75" customHeight="1">
      <c r="A1142" s="67"/>
    </row>
    <row r="1143" ht="12.75" customHeight="1">
      <c r="A1143" s="67"/>
    </row>
    <row r="1144" spans="1:2" ht="12.75" customHeight="1">
      <c r="A1144" s="83"/>
      <c r="B1144" s="76"/>
    </row>
    <row r="1145" ht="12.75" customHeight="1">
      <c r="A1145" s="66"/>
    </row>
    <row r="1146" ht="12.75" customHeight="1"/>
    <row r="1147" spans="1:2" ht="12.75" customHeight="1">
      <c r="A1147" s="55"/>
      <c r="B1147" s="68"/>
    </row>
    <row r="1148" ht="12.75" customHeight="1"/>
    <row r="1149" spans="1:2" ht="12.75" customHeight="1">
      <c r="A1149" s="55"/>
      <c r="B1149" s="61"/>
    </row>
    <row r="1150" ht="12.75" customHeight="1"/>
    <row r="1151" ht="12.75" customHeight="1"/>
    <row r="1152" spans="1:2" ht="12.75" customHeight="1">
      <c r="A1152" s="69"/>
      <c r="B1152" s="61"/>
    </row>
    <row r="1153" ht="12.75" customHeight="1"/>
    <row r="1154" spans="1:2" ht="12.75" customHeight="1">
      <c r="A1154" s="69"/>
      <c r="B1154" s="61"/>
    </row>
    <row r="1155" ht="12.75" customHeight="1"/>
    <row r="1156" spans="1:2" ht="12.75" customHeight="1">
      <c r="A1156" s="64"/>
      <c r="B1156" s="62"/>
    </row>
    <row r="1157" spans="1:2" ht="12.75" customHeight="1">
      <c r="A1157" s="65"/>
      <c r="B1157" s="60"/>
    </row>
    <row r="1158" ht="12.75" customHeight="1"/>
    <row r="1159" spans="1:2" ht="12.75" customHeight="1">
      <c r="A1159" s="55"/>
      <c r="B1159" s="61"/>
    </row>
    <row r="1160" ht="12.75" customHeight="1"/>
    <row r="1161" spans="1:2" ht="12.75" customHeight="1">
      <c r="A1161" s="55"/>
      <c r="B1161" s="61"/>
    </row>
    <row r="1162" ht="12.75" customHeight="1"/>
    <row r="1163" spans="1:2" ht="12.75" customHeight="1">
      <c r="A1163" s="64"/>
      <c r="B1163" s="62"/>
    </row>
    <row r="1164" spans="1:2" ht="12.75" customHeight="1">
      <c r="A1164" s="65"/>
      <c r="B1164" s="60"/>
    </row>
    <row r="1165" ht="12.75" customHeight="1"/>
    <row r="1166" spans="1:2" ht="12.75" customHeight="1">
      <c r="A1166" s="55"/>
      <c r="B1166" s="61"/>
    </row>
    <row r="1167" ht="12.75" customHeight="1"/>
    <row r="1168" spans="1:2" ht="12.75" customHeight="1">
      <c r="A1168" s="55"/>
      <c r="B1168" s="61"/>
    </row>
    <row r="1169" ht="12.75" customHeight="1"/>
    <row r="1170" spans="1:2" ht="12.75" customHeight="1">
      <c r="A1170" s="64"/>
      <c r="B1170" s="62"/>
    </row>
    <row r="1171" spans="1:2" ht="12.75" customHeight="1">
      <c r="A1171" s="65"/>
      <c r="B1171" s="60"/>
    </row>
    <row r="1172" ht="12.75" customHeight="1"/>
    <row r="1173" spans="1:2" ht="12.75" customHeight="1">
      <c r="A1173" s="55"/>
      <c r="B1173" s="61"/>
    </row>
    <row r="1174" ht="12.75" customHeight="1"/>
    <row r="1175" spans="1:2" ht="12.75" customHeight="1">
      <c r="A1175" s="55"/>
      <c r="B1175" s="61"/>
    </row>
    <row r="1176" ht="12.75" customHeight="1"/>
    <row r="1177" spans="1:2" ht="12.75" customHeight="1">
      <c r="A1177" s="64"/>
      <c r="B1177" s="62"/>
    </row>
    <row r="1178" spans="1:2" ht="12.75" customHeight="1">
      <c r="A1178" s="65"/>
      <c r="B1178" s="60"/>
    </row>
    <row r="1179" spans="1:2" ht="12.75" customHeight="1">
      <c r="A1179" s="65"/>
      <c r="B1179" s="60"/>
    </row>
    <row r="1180" spans="1:2" ht="12.75" customHeight="1">
      <c r="A1180" s="65"/>
      <c r="B1180" s="60"/>
    </row>
    <row r="1181" spans="1:2" ht="12.75" customHeight="1">
      <c r="A1181" s="65"/>
      <c r="B1181" s="60"/>
    </row>
    <row r="1182" spans="1:2" ht="12.75" customHeight="1">
      <c r="A1182" s="65"/>
      <c r="B1182" s="60"/>
    </row>
    <row r="1183" ht="12.75" customHeight="1"/>
    <row r="1184" spans="1:2" ht="12.75" customHeight="1">
      <c r="A1184" s="55"/>
      <c r="B1184" s="61"/>
    </row>
    <row r="1185" ht="12.75" customHeight="1"/>
    <row r="1186" spans="1:2" ht="12.75" customHeight="1">
      <c r="A1186" s="55"/>
      <c r="B1186" s="61"/>
    </row>
    <row r="1187" ht="12.75" customHeight="1"/>
    <row r="1188" spans="1:2" ht="12.75" customHeight="1">
      <c r="A1188" s="64"/>
      <c r="B1188" s="62"/>
    </row>
    <row r="1189" spans="1:2" ht="12.75" customHeight="1">
      <c r="A1189" s="65"/>
      <c r="B1189" s="60"/>
    </row>
    <row r="1190" spans="1:2" ht="12.75" customHeight="1">
      <c r="A1190" s="65"/>
      <c r="B1190" s="60"/>
    </row>
    <row r="1191" ht="12.75" customHeight="1"/>
    <row r="1192" spans="1:2" ht="12.75" customHeight="1">
      <c r="A1192" s="55"/>
      <c r="B1192" s="61"/>
    </row>
    <row r="1193" ht="12.75" customHeight="1"/>
    <row r="1194" spans="1:2" ht="12.75" customHeight="1">
      <c r="A1194" s="55"/>
      <c r="B1194" s="61"/>
    </row>
    <row r="1195" ht="12.75" customHeight="1"/>
    <row r="1196" spans="1:2" ht="12.75" customHeight="1">
      <c r="A1196" s="64"/>
      <c r="B1196" s="62"/>
    </row>
    <row r="1197" spans="1:2" ht="12.75" customHeight="1">
      <c r="A1197" s="65"/>
      <c r="B1197" s="60"/>
    </row>
    <row r="1198" spans="1:2" ht="12.75" customHeight="1">
      <c r="A1198" s="65"/>
      <c r="B1198" s="60"/>
    </row>
    <row r="1199" ht="12.75" customHeight="1"/>
    <row r="1200" spans="1:2" ht="12.75" customHeight="1">
      <c r="A1200" s="55"/>
      <c r="B1200" s="61"/>
    </row>
    <row r="1201" ht="12.75" customHeight="1"/>
    <row r="1202" spans="1:2" ht="12.75" customHeight="1">
      <c r="A1202" s="55"/>
      <c r="B1202" s="61"/>
    </row>
    <row r="1203" ht="12.75" customHeight="1"/>
    <row r="1204" spans="1:2" ht="12.75" customHeight="1">
      <c r="A1204" s="64"/>
      <c r="B1204" s="62"/>
    </row>
    <row r="1205" spans="1:2" ht="12.75" customHeight="1">
      <c r="A1205" s="65"/>
      <c r="B1205" s="60"/>
    </row>
    <row r="1206" spans="1:2" ht="12.75" customHeight="1">
      <c r="A1206" s="65"/>
      <c r="B1206" s="60"/>
    </row>
    <row r="1207" spans="1:2" ht="12.75" customHeight="1">
      <c r="A1207" s="65"/>
      <c r="B1207" s="60"/>
    </row>
    <row r="1208" spans="1:2" ht="12.75" customHeight="1">
      <c r="A1208" s="65"/>
      <c r="B1208" s="60"/>
    </row>
    <row r="1209" spans="1:2" ht="12.75" customHeight="1">
      <c r="A1209" s="65"/>
      <c r="B1209" s="60"/>
    </row>
    <row r="1210" spans="1:2" ht="12.75" customHeight="1">
      <c r="A1210" s="65"/>
      <c r="B1210" s="60"/>
    </row>
    <row r="1211" spans="1:2" ht="12.75" customHeight="1">
      <c r="A1211" s="65"/>
      <c r="B1211" s="60"/>
    </row>
    <row r="1212" spans="1:2" ht="12.75" customHeight="1">
      <c r="A1212" s="65"/>
      <c r="B1212" s="60"/>
    </row>
    <row r="1213" spans="1:2" ht="12.75" customHeight="1">
      <c r="A1213" s="65"/>
      <c r="B1213" s="60"/>
    </row>
    <row r="1214" spans="1:2" ht="12.75" customHeight="1">
      <c r="A1214" s="65"/>
      <c r="B1214" s="60"/>
    </row>
    <row r="1215" ht="12.75" customHeight="1"/>
    <row r="1216" spans="1:2" ht="12.75" customHeight="1">
      <c r="A1216" s="55"/>
      <c r="B1216" s="61"/>
    </row>
    <row r="1217" ht="12.75" customHeight="1"/>
    <row r="1218" spans="1:2" ht="12.75" customHeight="1">
      <c r="A1218" s="55"/>
      <c r="B1218" s="61"/>
    </row>
    <row r="1219" ht="12.75" customHeight="1"/>
    <row r="1220" spans="1:2" ht="12.75" customHeight="1">
      <c r="A1220" s="64"/>
      <c r="B1220" s="62"/>
    </row>
    <row r="1221" spans="1:2" ht="12.75" customHeight="1">
      <c r="A1221" s="65"/>
      <c r="B1221" s="60"/>
    </row>
    <row r="1222" spans="1:2" ht="12.75" customHeight="1">
      <c r="A1222" s="65"/>
      <c r="B1222" s="60"/>
    </row>
    <row r="1223" spans="1:2" ht="12.75" customHeight="1">
      <c r="A1223" s="65"/>
      <c r="B1223" s="60"/>
    </row>
    <row r="1224" spans="1:2" ht="12.75" customHeight="1">
      <c r="A1224" s="65"/>
      <c r="B1224" s="60"/>
    </row>
    <row r="1225" spans="1:2" ht="12.75" customHeight="1">
      <c r="A1225" s="65"/>
      <c r="B1225" s="60"/>
    </row>
    <row r="1226" spans="1:2" ht="12.75" customHeight="1">
      <c r="A1226" s="65"/>
      <c r="B1226" s="60"/>
    </row>
    <row r="1227" ht="12.75" customHeight="1"/>
    <row r="1228" spans="1:2" ht="12.75" customHeight="1">
      <c r="A1228" s="55"/>
      <c r="B1228" s="61"/>
    </row>
    <row r="1229" ht="12.75" customHeight="1"/>
    <row r="1230" spans="1:2" ht="12.75" customHeight="1">
      <c r="A1230" s="55"/>
      <c r="B1230" s="61"/>
    </row>
    <row r="1231" ht="12.75" customHeight="1"/>
    <row r="1232" spans="1:2" ht="12.75" customHeight="1">
      <c r="A1232" s="64"/>
      <c r="B1232" s="62"/>
    </row>
    <row r="1233" spans="1:2" ht="12.75" customHeight="1">
      <c r="A1233" s="65"/>
      <c r="B1233" s="60"/>
    </row>
    <row r="1234" spans="1:2" ht="12.75" customHeight="1">
      <c r="A1234" s="65"/>
      <c r="B1234" s="60"/>
    </row>
    <row r="1235" spans="1:2" ht="12.75" customHeight="1">
      <c r="A1235" s="65"/>
      <c r="B1235" s="60"/>
    </row>
    <row r="1236" ht="12.75" customHeight="1"/>
    <row r="1237" ht="12.75" customHeight="1"/>
    <row r="1238" spans="1:2" ht="12.75" customHeight="1">
      <c r="A1238" s="55"/>
      <c r="B1238" s="61"/>
    </row>
    <row r="1239" ht="12.75" customHeight="1"/>
    <row r="1240" spans="1:2" ht="12.75" customHeight="1">
      <c r="A1240" s="55"/>
      <c r="B1240" s="61"/>
    </row>
    <row r="1241" ht="12.75" customHeight="1"/>
    <row r="1242" spans="1:2" ht="12.75" customHeight="1">
      <c r="A1242" s="64"/>
      <c r="B1242" s="62"/>
    </row>
    <row r="1243" spans="1:2" ht="12.75" customHeight="1">
      <c r="A1243" s="65"/>
      <c r="B1243" s="60"/>
    </row>
    <row r="1244" ht="12.75" customHeight="1"/>
    <row r="1245" spans="1:2" ht="12.75" customHeight="1">
      <c r="A1245" s="55"/>
      <c r="B1245" s="61"/>
    </row>
    <row r="1246" ht="12.75" customHeight="1"/>
    <row r="1247" spans="1:2" ht="12.75" customHeight="1">
      <c r="A1247" s="55"/>
      <c r="B1247" s="61"/>
    </row>
    <row r="1248" ht="12.75" customHeight="1"/>
    <row r="1249" spans="1:2" ht="12.75" customHeight="1">
      <c r="A1249" s="64"/>
      <c r="B1249" s="62"/>
    </row>
    <row r="1250" spans="1:2" ht="12.75" customHeight="1">
      <c r="A1250" s="65"/>
      <c r="B1250" s="60"/>
    </row>
    <row r="1251" spans="1:2" ht="12.75" customHeight="1">
      <c r="A1251" s="65"/>
      <c r="B1251" s="60"/>
    </row>
    <row r="1252" ht="12.75" customHeight="1"/>
    <row r="1253" spans="1:2" ht="12.75" customHeight="1">
      <c r="A1253" s="55"/>
      <c r="B1253" s="61"/>
    </row>
    <row r="1254" ht="12.75" customHeight="1"/>
    <row r="1255" spans="1:2" ht="12.75" customHeight="1">
      <c r="A1255" s="55"/>
      <c r="B1255" s="61"/>
    </row>
    <row r="1256" ht="12.75" customHeight="1"/>
    <row r="1257" spans="1:2" ht="12.75" customHeight="1">
      <c r="A1257" s="64"/>
      <c r="B1257" s="62"/>
    </row>
    <row r="1258" spans="1:2" ht="12.75" customHeight="1">
      <c r="A1258" s="65"/>
      <c r="B1258" s="60"/>
    </row>
    <row r="1259" spans="1:2" ht="12.75" customHeight="1">
      <c r="A1259" s="65"/>
      <c r="B1259" s="60"/>
    </row>
    <row r="1260" spans="1:2" ht="12.75" customHeight="1">
      <c r="A1260" s="65"/>
      <c r="B1260" s="60"/>
    </row>
    <row r="1261" spans="1:2" ht="12.75" customHeight="1">
      <c r="A1261" s="65"/>
      <c r="B1261" s="60"/>
    </row>
    <row r="1262" spans="1:2" ht="12.75" customHeight="1">
      <c r="A1262" s="65"/>
      <c r="B1262" s="60"/>
    </row>
    <row r="1263" spans="1:2" ht="12.75" customHeight="1">
      <c r="A1263" s="65"/>
      <c r="B1263" s="60"/>
    </row>
    <row r="1264" spans="1:2" ht="12.75" customHeight="1">
      <c r="A1264" s="65"/>
      <c r="B1264" s="60"/>
    </row>
    <row r="1265" spans="1:2" ht="12.75" customHeight="1">
      <c r="A1265" s="65"/>
      <c r="B1265" s="60"/>
    </row>
    <row r="1266" spans="1:2" ht="12.75" customHeight="1">
      <c r="A1266" s="65"/>
      <c r="B1266" s="60"/>
    </row>
    <row r="1267" spans="1:2" ht="12.75" customHeight="1">
      <c r="A1267" s="65"/>
      <c r="B1267" s="60"/>
    </row>
    <row r="1268" spans="1:2" ht="12.75" customHeight="1">
      <c r="A1268" s="65"/>
      <c r="B1268" s="60"/>
    </row>
    <row r="1269" ht="12.75" customHeight="1"/>
    <row r="1270" ht="12.75" customHeight="1"/>
    <row r="1271" spans="1:2" ht="12.75" customHeight="1">
      <c r="A1271" s="55"/>
      <c r="B1271" s="61"/>
    </row>
    <row r="1272" ht="12.75" customHeight="1"/>
    <row r="1273" spans="1:2" ht="12.75" customHeight="1">
      <c r="A1273" s="55"/>
      <c r="B1273" s="61"/>
    </row>
  </sheetData>
  <sheetProtection/>
  <mergeCells count="3">
    <mergeCell ref="A1:F1"/>
    <mergeCell ref="A2:B2"/>
    <mergeCell ref="A3:B3"/>
  </mergeCells>
  <printOptions horizontalCentered="1"/>
  <pageMargins left="0.03937007874015748" right="0.03937007874015748" top="0.5905511811023623" bottom="0.5905511811023623" header="0.5118110236220472" footer="0.5118110236220472"/>
  <pageSetup firstPageNumber="623" useFirstPageNumber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Kotaran Brekalo</dc:creator>
  <cp:keywords/>
  <dc:description/>
  <cp:lastModifiedBy>mfkor</cp:lastModifiedBy>
  <cp:lastPrinted>2015-09-07T12:31:37Z</cp:lastPrinted>
  <dcterms:created xsi:type="dcterms:W3CDTF">2001-11-29T15:00:47Z</dcterms:created>
  <dcterms:modified xsi:type="dcterms:W3CDTF">2015-09-07T12:31:44Z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3FZOEU - Izvršenje Financijskog plana za I-VI. 2015.xls</vt:lpwstr>
  </property>
</Properties>
</file>